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<sst xmlns="http://schemas.openxmlformats.org/spreadsheetml/2006/main" count="2999" uniqueCount="496">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</sst>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textRotation="90" wrapText="1"/>
      <protection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7" xfId="0" applyNumberFormat="1" applyFont="1" applyFill="1" applyBorder="1" applyAlignment="1">
      <alignment horizontal="center" vertical="top" wrapText="1"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T36" sqref="T36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6" t="s">
        <v>0</v>
      </c>
      <c r="B2" s="56" t="s">
        <v>0</v>
      </c>
      <c r="C2" s="56" t="s">
        <v>0</v>
      </c>
      <c r="D2" s="56" t="s">
        <v>0</v>
      </c>
      <c r="E2" s="62" t="s">
        <v>1</v>
      </c>
      <c r="F2" s="62"/>
      <c r="G2" s="62"/>
    </row>
    <row r="3" spans="1:7" ht="18" customHeight="1">
      <c r="A3" s="56" t="s">
        <v>0</v>
      </c>
      <c r="B3" s="56" t="s">
        <v>0</v>
      </c>
      <c r="C3" s="56" t="s">
        <v>0</v>
      </c>
      <c r="D3" s="56" t="s">
        <v>0</v>
      </c>
      <c r="E3" s="63" t="s">
        <v>0</v>
      </c>
      <c r="F3" s="63" t="s">
        <v>0</v>
      </c>
      <c r="G3" s="63" t="s">
        <v>0</v>
      </c>
    </row>
    <row r="4" spans="1:7" ht="18" customHeight="1">
      <c r="A4" s="56" t="s">
        <v>0</v>
      </c>
      <c r="B4" s="56" t="s">
        <v>0</v>
      </c>
      <c r="C4" s="56" t="s">
        <v>0</v>
      </c>
      <c r="D4" s="56" t="s">
        <v>0</v>
      </c>
      <c r="E4" s="63" t="s">
        <v>0</v>
      </c>
      <c r="F4" s="63" t="s">
        <v>0</v>
      </c>
      <c r="G4" s="63" t="s">
        <v>0</v>
      </c>
    </row>
    <row r="5" spans="1:7" ht="77.25" customHeight="1">
      <c r="A5" s="56" t="s">
        <v>0</v>
      </c>
      <c r="B5" s="56" t="s">
        <v>0</v>
      </c>
      <c r="C5" s="56" t="s">
        <v>0</v>
      </c>
      <c r="D5" s="56" t="s">
        <v>0</v>
      </c>
      <c r="E5" s="64" t="s">
        <v>2</v>
      </c>
      <c r="F5" s="64"/>
      <c r="G5" s="64"/>
    </row>
    <row r="6" spans="1:7" ht="12.75" customHeight="1">
      <c r="A6" s="56" t="s">
        <v>0</v>
      </c>
      <c r="B6" s="56" t="s">
        <v>0</v>
      </c>
      <c r="C6" s="56" t="s">
        <v>0</v>
      </c>
      <c r="D6" s="56" t="s">
        <v>0</v>
      </c>
      <c r="E6" s="64" t="s">
        <v>3</v>
      </c>
      <c r="F6" s="64"/>
      <c r="G6" s="64"/>
    </row>
    <row r="7" spans="1:7" ht="12.75" customHeight="1">
      <c r="A7" s="56" t="s">
        <v>0</v>
      </c>
      <c r="B7" s="56" t="s">
        <v>0</v>
      </c>
      <c r="C7" s="56" t="s">
        <v>0</v>
      </c>
      <c r="D7" s="56" t="s">
        <v>0</v>
      </c>
      <c r="E7" s="65" t="s">
        <v>4</v>
      </c>
      <c r="F7" s="65"/>
      <c r="G7" s="65"/>
    </row>
    <row r="8" spans="1:7" ht="30" customHeight="1">
      <c r="A8" s="56" t="s">
        <v>0</v>
      </c>
      <c r="B8" s="56" t="s">
        <v>0</v>
      </c>
      <c r="C8" s="56" t="s">
        <v>0</v>
      </c>
      <c r="D8" s="56" t="s">
        <v>0</v>
      </c>
      <c r="E8" s="66" t="s">
        <v>5</v>
      </c>
      <c r="F8" s="66"/>
      <c r="G8" s="66"/>
    </row>
    <row r="9" spans="1:7" ht="30.75" customHeight="1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60" t="s">
        <v>488</v>
      </c>
    </row>
    <row r="10" spans="1:7" ht="12.75" customHeight="1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7" ht="12.75" customHeight="1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7" ht="12.75" customHeight="1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490</v>
      </c>
    </row>
    <row r="13" spans="1:7" ht="30" customHeight="1">
      <c r="A13" s="56" t="s">
        <v>0</v>
      </c>
      <c r="B13" s="56" t="s">
        <v>0</v>
      </c>
      <c r="C13" s="56" t="s">
        <v>0</v>
      </c>
      <c r="D13" s="56" t="s">
        <v>0</v>
      </c>
      <c r="E13" s="65" t="s">
        <v>8</v>
      </c>
      <c r="F13" s="65"/>
      <c r="G13" s="65"/>
    </row>
    <row r="14" spans="1:7" ht="12.75" customHeight="1">
      <c r="A14" s="56" t="s">
        <v>0</v>
      </c>
      <c r="B14" s="56" t="s">
        <v>0</v>
      </c>
      <c r="C14" s="56" t="s">
        <v>0</v>
      </c>
      <c r="D14" s="56" t="s">
        <v>0</v>
      </c>
      <c r="E14" s="66" t="s">
        <v>9</v>
      </c>
      <c r="F14" s="66"/>
      <c r="G14" s="66"/>
    </row>
    <row r="15" spans="1:7" ht="27" customHeight="1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59" t="s">
        <v>487</v>
      </c>
    </row>
    <row r="16" spans="1:7" ht="12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490</v>
      </c>
    </row>
    <row r="19" spans="1:7" ht="23.25" customHeight="1">
      <c r="A19" s="56" t="s">
        <v>0</v>
      </c>
      <c r="B19" s="56" t="s">
        <v>0</v>
      </c>
      <c r="C19" s="56" t="s">
        <v>0</v>
      </c>
      <c r="D19" s="56" t="s">
        <v>0</v>
      </c>
      <c r="E19" s="65" t="s">
        <v>485</v>
      </c>
      <c r="F19" s="65"/>
      <c r="G19" s="65"/>
    </row>
    <row r="20" spans="1:7" ht="29.25" customHeight="1">
      <c r="A20" s="56" t="s">
        <v>0</v>
      </c>
      <c r="B20" s="56" t="s">
        <v>0</v>
      </c>
      <c r="C20" s="56" t="s">
        <v>0</v>
      </c>
      <c r="D20" s="56" t="s">
        <v>0</v>
      </c>
      <c r="E20" s="66" t="s">
        <v>11</v>
      </c>
      <c r="F20" s="66"/>
      <c r="G20" s="66"/>
    </row>
    <row r="21" spans="1:7" ht="25.5" customHeight="1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7"/>
    </row>
    <row r="22" spans="1:7" ht="12.75" customHeight="1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490</v>
      </c>
    </row>
    <row r="25" spans="1:7" ht="18" customHeight="1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75" customHeight="1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>
      <c r="A27" s="65" t="s">
        <v>486</v>
      </c>
      <c r="B27" s="65"/>
      <c r="C27" s="65"/>
      <c r="D27" s="65"/>
      <c r="E27" s="65"/>
      <c r="F27" s="65"/>
      <c r="G27" s="65"/>
    </row>
    <row r="28" spans="1:7" ht="12.75" customHeight="1">
      <c r="A28" s="67" t="s">
        <v>14</v>
      </c>
      <c r="B28" s="67"/>
      <c r="C28" s="67"/>
      <c r="D28" s="67"/>
      <c r="E28" s="67"/>
      <c r="F28" s="67"/>
      <c r="G28" s="67"/>
    </row>
    <row r="29" spans="1:7" ht="18" customHeight="1">
      <c r="A29" s="68" t="s">
        <v>489</v>
      </c>
      <c r="B29" s="65"/>
      <c r="C29" s="65"/>
      <c r="D29" s="65"/>
      <c r="E29" s="65"/>
      <c r="F29" s="65"/>
      <c r="G29" s="65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1">
      <selection activeCell="K31" sqref="K31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0.7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75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69" t="s">
        <v>185</v>
      </c>
      <c r="B4" s="69" t="s">
        <v>186</v>
      </c>
      <c r="C4" s="69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78"/>
      <c r="J5" s="78"/>
      <c r="K5" s="71" t="s">
        <v>491</v>
      </c>
      <c r="L5" s="71"/>
      <c r="M5" s="71" t="s">
        <v>492</v>
      </c>
      <c r="N5" s="71"/>
      <c r="O5" s="71" t="s">
        <v>493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19.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5.7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193</v>
      </c>
      <c r="R9" s="22" t="s">
        <v>192</v>
      </c>
      <c r="S9" s="6" t="s">
        <v>191</v>
      </c>
    </row>
    <row r="10" spans="1:19" ht="195.7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83</v>
      </c>
      <c r="M10" s="5" t="s">
        <v>0</v>
      </c>
      <c r="N10" s="5">
        <f>L10</f>
        <v>83</v>
      </c>
      <c r="O10" s="5" t="s">
        <v>0</v>
      </c>
      <c r="P10" s="5">
        <f>N10</f>
        <v>83</v>
      </c>
      <c r="Q10" s="22" t="s">
        <v>193</v>
      </c>
      <c r="R10" s="22" t="s">
        <v>192</v>
      </c>
      <c r="S10" s="6" t="s">
        <v>191</v>
      </c>
    </row>
    <row r="11" spans="1:19" ht="195.7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42</v>
      </c>
      <c r="M11" s="5" t="s">
        <v>0</v>
      </c>
      <c r="N11" s="5">
        <f>L11</f>
        <v>42</v>
      </c>
      <c r="O11" s="5" t="s">
        <v>0</v>
      </c>
      <c r="P11" s="5">
        <f>N11</f>
        <v>42</v>
      </c>
      <c r="Q11" s="22" t="s">
        <v>193</v>
      </c>
      <c r="R11" s="22" t="s">
        <v>192</v>
      </c>
      <c r="S11" s="6" t="s">
        <v>191</v>
      </c>
    </row>
    <row r="12" spans="1:19" ht="195.7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5.7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28</v>
      </c>
      <c r="M13" s="5" t="s">
        <v>0</v>
      </c>
      <c r="N13" s="5">
        <f>L13</f>
        <v>28</v>
      </c>
      <c r="O13" s="5" t="s">
        <v>0</v>
      </c>
      <c r="P13" s="5">
        <f>N13</f>
        <v>28</v>
      </c>
      <c r="Q13" s="6" t="s">
        <v>193</v>
      </c>
      <c r="R13" s="6" t="s">
        <v>192</v>
      </c>
      <c r="S13" s="6" t="s">
        <v>191</v>
      </c>
    </row>
    <row r="14" spans="1:19" ht="195.7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22</v>
      </c>
      <c r="M14" s="5" t="s">
        <v>0</v>
      </c>
      <c r="N14" s="5">
        <f>L14</f>
        <v>22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5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50</v>
      </c>
      <c r="L16" s="5" t="s">
        <v>0</v>
      </c>
      <c r="M16" s="5">
        <f aca="true" t="shared" si="0" ref="M16:M31">K16</f>
        <v>50</v>
      </c>
      <c r="N16" s="5" t="s">
        <v>0</v>
      </c>
      <c r="O16" s="5">
        <f aca="true" t="shared" si="1" ref="O16:O31">M16</f>
        <v>50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305</v>
      </c>
      <c r="L17" s="5" t="s">
        <v>0</v>
      </c>
      <c r="M17" s="5">
        <f t="shared" si="0"/>
        <v>305</v>
      </c>
      <c r="N17" s="5" t="s">
        <v>0</v>
      </c>
      <c r="O17" s="5">
        <f t="shared" si="1"/>
        <v>305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0"/>
        <v>0</v>
      </c>
      <c r="N18" s="5" t="s">
        <v>0</v>
      </c>
      <c r="O18" s="5">
        <f t="shared" si="1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5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0</v>
      </c>
      <c r="L19" s="5" t="s">
        <v>0</v>
      </c>
      <c r="M19" s="5">
        <f t="shared" si="0"/>
        <v>0</v>
      </c>
      <c r="N19" s="5" t="s">
        <v>0</v>
      </c>
      <c r="O19" s="5">
        <f t="shared" si="1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0</v>
      </c>
      <c r="L20" s="5" t="s">
        <v>0</v>
      </c>
      <c r="M20" s="5">
        <f t="shared" si="0"/>
        <v>0</v>
      </c>
      <c r="N20" s="5" t="s">
        <v>0</v>
      </c>
      <c r="O20" s="5">
        <f t="shared" si="1"/>
        <v>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34</v>
      </c>
      <c r="L21" s="5" t="s">
        <v>0</v>
      </c>
      <c r="M21" s="5">
        <f t="shared" si="0"/>
        <v>34</v>
      </c>
      <c r="N21" s="5" t="s">
        <v>0</v>
      </c>
      <c r="O21" s="5">
        <f t="shared" si="1"/>
        <v>34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34</v>
      </c>
      <c r="L22" s="5" t="s">
        <v>0</v>
      </c>
      <c r="M22" s="5">
        <f t="shared" si="0"/>
        <v>34</v>
      </c>
      <c r="N22" s="5" t="s">
        <v>0</v>
      </c>
      <c r="O22" s="5">
        <f t="shared" si="1"/>
        <v>34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26</v>
      </c>
      <c r="L23" s="5" t="s">
        <v>0</v>
      </c>
      <c r="M23" s="5">
        <f t="shared" si="0"/>
        <v>26</v>
      </c>
      <c r="N23" s="5" t="s">
        <v>0</v>
      </c>
      <c r="O23" s="5">
        <f t="shared" si="1"/>
        <v>26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28</v>
      </c>
      <c r="L25" s="5" t="s">
        <v>0</v>
      </c>
      <c r="M25" s="5">
        <f t="shared" si="0"/>
        <v>28</v>
      </c>
      <c r="N25" s="5" t="s">
        <v>0</v>
      </c>
      <c r="O25" s="5">
        <f t="shared" si="1"/>
        <v>28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13</v>
      </c>
      <c r="L26" s="5" t="s">
        <v>0</v>
      </c>
      <c r="M26" s="5">
        <f t="shared" si="0"/>
        <v>13</v>
      </c>
      <c r="N26" s="5" t="s">
        <v>0</v>
      </c>
      <c r="O26" s="5">
        <f t="shared" si="1"/>
        <v>13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f t="shared" si="0"/>
        <v>0</v>
      </c>
      <c r="N27" s="5"/>
      <c r="O27" s="5">
        <f t="shared" si="1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122</v>
      </c>
      <c r="L28" s="5"/>
      <c r="M28" s="5">
        <f t="shared" si="0"/>
        <v>122</v>
      </c>
      <c r="N28" s="5"/>
      <c r="O28" s="5">
        <f t="shared" si="1"/>
        <v>122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</v>
      </c>
      <c r="L30" s="5" t="s">
        <v>0</v>
      </c>
      <c r="M30" s="5">
        <f t="shared" si="0"/>
        <v>1</v>
      </c>
      <c r="N30" s="5" t="s">
        <v>0</v>
      </c>
      <c r="O30" s="5">
        <f t="shared" si="1"/>
        <v>1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sheetProtection/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R5" sqref="R5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25" customHeight="1">
      <c r="A3" s="79" t="s">
        <v>185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81</v>
      </c>
      <c r="I3" s="71"/>
      <c r="J3" s="71" t="s">
        <v>82</v>
      </c>
      <c r="K3" s="71"/>
      <c r="L3" s="71"/>
      <c r="M3" s="71" t="s">
        <v>83</v>
      </c>
    </row>
    <row r="4" spans="1:13" ht="160.5" customHeight="1">
      <c r="A4" s="80" t="s">
        <v>0</v>
      </c>
      <c r="B4" s="7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1" t="s">
        <v>494</v>
      </c>
      <c r="K4" s="61" t="s">
        <v>492</v>
      </c>
      <c r="L4" s="61" t="s">
        <v>495</v>
      </c>
      <c r="M4" s="71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261">
      <selection activeCell="D279" sqref="D279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  <col min="10" max="10" width="15.5" style="0" bestFit="1" customWidth="1"/>
  </cols>
  <sheetData>
    <row r="1" ht="12.75">
      <c r="A1" s="8" t="s">
        <v>0</v>
      </c>
    </row>
    <row r="2" spans="1:7" ht="34.5" customHeight="1">
      <c r="A2" s="81" t="s">
        <v>90</v>
      </c>
      <c r="B2" s="81"/>
      <c r="C2" s="81"/>
      <c r="D2" s="81"/>
      <c r="E2" s="81"/>
      <c r="F2" s="81"/>
      <c r="G2" s="81"/>
    </row>
    <row r="3" spans="1:7" ht="29.25" customHeight="1">
      <c r="A3" s="82" t="s">
        <v>91</v>
      </c>
      <c r="B3" s="82" t="s">
        <v>92</v>
      </c>
      <c r="C3" s="82" t="s">
        <v>28</v>
      </c>
      <c r="D3" s="82" t="s">
        <v>93</v>
      </c>
      <c r="E3" s="82"/>
      <c r="F3" s="82"/>
      <c r="G3" s="82" t="s">
        <v>94</v>
      </c>
    </row>
    <row r="4" spans="1:7" ht="53.25" customHeight="1">
      <c r="A4" s="82" t="s">
        <v>0</v>
      </c>
      <c r="B4" s="82" t="s">
        <v>0</v>
      </c>
      <c r="C4" s="82" t="s">
        <v>0</v>
      </c>
      <c r="D4" s="18" t="s">
        <v>95</v>
      </c>
      <c r="E4" s="18" t="s">
        <v>96</v>
      </c>
      <c r="F4" s="18" t="s">
        <v>97</v>
      </c>
      <c r="G4" s="82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13044552.05</v>
      </c>
      <c r="E6" s="11">
        <f>E9+E20+E31+E42+E86+E97+E108+E119+E130+E141+E152+E163+E174+E218+E229+E240+E185+E196+E207+E53+E64+E75+E262+E251</f>
        <v>13044552.05</v>
      </c>
      <c r="F6" s="11">
        <f>F9+F20+F31+F42+F86+F97+F108+F119+F130+F141+F152+F163+F174+F218+F229+F240+F185+F196+F207+F53+F64+F75+F262+F251</f>
        <v>13044552.05</v>
      </c>
      <c r="G6" s="19"/>
    </row>
    <row r="7" spans="1:7" ht="30.7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2.7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>ROUND((E11*(E12/100*E13/100*E14/100)),2)</f>
        <v>0</v>
      </c>
      <c r="F10" s="11">
        <f>ROUND((F11*(F12/100*F13/100*F14/100)),2)</f>
        <v>0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0</v>
      </c>
      <c r="E13" s="16">
        <f>D13</f>
        <v>0</v>
      </c>
      <c r="F13" s="16">
        <f>D13</f>
        <v>0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0</v>
      </c>
      <c r="E14" s="16">
        <f>D14</f>
        <v>0</v>
      </c>
      <c r="F14" s="16">
        <f>D14</f>
        <v>0</v>
      </c>
      <c r="G14" s="42" t="s">
        <v>0</v>
      </c>
    </row>
    <row r="15" spans="1:7" ht="28.5" customHeight="1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5" customHeight="1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5" customHeight="1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7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10" ht="42.75" customHeight="1">
      <c r="A20" s="51" t="s">
        <v>123</v>
      </c>
      <c r="B20" s="19" t="s">
        <v>103</v>
      </c>
      <c r="C20" s="18" t="s">
        <v>99</v>
      </c>
      <c r="D20" s="11">
        <f>D21*D26-D27*D28</f>
        <v>2286212.76</v>
      </c>
      <c r="E20" s="11">
        <f>D20</f>
        <v>2286212.76</v>
      </c>
      <c r="F20" s="11">
        <f>D20</f>
        <v>2286212.76</v>
      </c>
      <c r="G20" s="48" t="s">
        <v>124</v>
      </c>
      <c r="J20">
        <f>D20+D31+D42+D64+D75+D152+D163+D174+D196+D207</f>
        <v>10538621.85</v>
      </c>
    </row>
    <row r="21" spans="1:7" ht="42.7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28476.74</v>
      </c>
      <c r="E21" s="11">
        <f>ROUND((E22*(E23/100*E24/100*E25/100)),2)</f>
        <v>28476.74</v>
      </c>
      <c r="F21" s="11">
        <f>ROUND((F22*(F23/100*F24/100*F25/100)),2)</f>
        <v>28476.74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112.674835896</v>
      </c>
      <c r="E24" s="11">
        <f>D24</f>
        <v>112.674835896</v>
      </c>
      <c r="F24" s="11">
        <f>D24</f>
        <v>112.674835896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107.1117907513</v>
      </c>
      <c r="E25" s="11">
        <f>D25</f>
        <v>107.1117907513</v>
      </c>
      <c r="F25" s="11">
        <f>D25</f>
        <v>107.1117907513</v>
      </c>
      <c r="G25" s="42" t="s">
        <v>0</v>
      </c>
    </row>
    <row r="26" spans="1:7" ht="28.5" customHeight="1">
      <c r="A26" s="51" t="s">
        <v>351</v>
      </c>
      <c r="B26" s="19" t="s">
        <v>118</v>
      </c>
      <c r="C26" s="18" t="s">
        <v>57</v>
      </c>
      <c r="D26" s="11">
        <f>Part1_1!L9</f>
        <v>83</v>
      </c>
      <c r="E26" s="11">
        <f>D26</f>
        <v>83</v>
      </c>
      <c r="F26" s="11">
        <f>D26</f>
        <v>83</v>
      </c>
      <c r="G26" s="42" t="s">
        <v>0</v>
      </c>
    </row>
    <row r="27" spans="1:7" ht="28.5" customHeight="1">
      <c r="A27" s="51" t="s">
        <v>352</v>
      </c>
      <c r="B27" s="19" t="s">
        <v>120</v>
      </c>
      <c r="C27" s="18" t="s">
        <v>99</v>
      </c>
      <c r="D27" s="11">
        <v>932.0079518072291</v>
      </c>
      <c r="E27" s="11">
        <f>D27</f>
        <v>932.0079518072291</v>
      </c>
      <c r="F27" s="11">
        <f>D27</f>
        <v>932.0079518072291</v>
      </c>
      <c r="G27" s="42" t="s">
        <v>0</v>
      </c>
    </row>
    <row r="28" spans="1:7" ht="28.5" customHeight="1">
      <c r="A28" s="51" t="s">
        <v>353</v>
      </c>
      <c r="B28" s="19" t="s">
        <v>122</v>
      </c>
      <c r="C28" s="18" t="s">
        <v>57</v>
      </c>
      <c r="D28" s="11">
        <f>Part1_1!L9</f>
        <v>83</v>
      </c>
      <c r="E28" s="11">
        <f>D28</f>
        <v>83</v>
      </c>
      <c r="F28" s="11">
        <f>D28</f>
        <v>83</v>
      </c>
      <c r="G28" s="42" t="s">
        <v>0</v>
      </c>
    </row>
    <row r="29" spans="1:7" ht="30.7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126</v>
      </c>
      <c r="B31" s="19" t="s">
        <v>103</v>
      </c>
      <c r="C31" s="18" t="s">
        <v>99</v>
      </c>
      <c r="D31" s="11">
        <f>D32*D37-D38*D39</f>
        <v>2167608.31</v>
      </c>
      <c r="E31" s="11">
        <f>D31</f>
        <v>2167608.31</v>
      </c>
      <c r="F31" s="11">
        <f>D31</f>
        <v>2167608.31</v>
      </c>
      <c r="G31" s="48" t="s">
        <v>127</v>
      </c>
    </row>
    <row r="32" spans="1:7" ht="42.7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26999.42</v>
      </c>
      <c r="E32" s="11">
        <f>ROUND((E33*(E34/100*E35/100*E36/100)),2)</f>
        <v>26999.42</v>
      </c>
      <c r="F32" s="11">
        <f>ROUND((F33*(F34/100*F35/100*F36/100)),2)</f>
        <v>26999.42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111.7630050954</v>
      </c>
      <c r="E35" s="11">
        <f>D35</f>
        <v>111.7630050954</v>
      </c>
      <c r="F35" s="11">
        <f>D35</f>
        <v>111.7630050954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106.5372785719</v>
      </c>
      <c r="E36" s="11">
        <f>D36</f>
        <v>106.5372785719</v>
      </c>
      <c r="F36" s="11">
        <f>D36</f>
        <v>106.5372785719</v>
      </c>
      <c r="G36" s="42" t="s">
        <v>0</v>
      </c>
    </row>
    <row r="37" spans="1:7" ht="28.5" customHeight="1">
      <c r="A37" s="51" t="s">
        <v>361</v>
      </c>
      <c r="B37" s="19" t="s">
        <v>118</v>
      </c>
      <c r="C37" s="18" t="s">
        <v>57</v>
      </c>
      <c r="D37" s="11">
        <f>Part1_1!L10</f>
        <v>83</v>
      </c>
      <c r="E37" s="11">
        <f>D37</f>
        <v>83</v>
      </c>
      <c r="F37" s="11">
        <f>D37</f>
        <v>83</v>
      </c>
      <c r="G37" s="42" t="s">
        <v>0</v>
      </c>
    </row>
    <row r="38" spans="1:7" ht="28.5" customHeight="1">
      <c r="A38" s="51" t="s">
        <v>362</v>
      </c>
      <c r="B38" s="19" t="s">
        <v>120</v>
      </c>
      <c r="C38" s="18" t="s">
        <v>99</v>
      </c>
      <c r="D38" s="11">
        <v>883.6572289156627</v>
      </c>
      <c r="E38" s="11">
        <f>D38</f>
        <v>883.6572289156627</v>
      </c>
      <c r="F38" s="11">
        <f>D38</f>
        <v>883.6572289156627</v>
      </c>
      <c r="G38" s="42" t="s">
        <v>0</v>
      </c>
    </row>
    <row r="39" spans="1:7" ht="28.5" customHeight="1">
      <c r="A39" s="51" t="s">
        <v>363</v>
      </c>
      <c r="B39" s="19" t="s">
        <v>122</v>
      </c>
      <c r="C39" s="18" t="s">
        <v>57</v>
      </c>
      <c r="D39" s="11">
        <f>D37</f>
        <v>83</v>
      </c>
      <c r="E39" s="11">
        <f>E37</f>
        <v>83</v>
      </c>
      <c r="F39" s="11">
        <f>F37</f>
        <v>83</v>
      </c>
      <c r="G39" s="42" t="s">
        <v>0</v>
      </c>
    </row>
    <row r="40" spans="1:7" ht="30.7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129</v>
      </c>
      <c r="B42" s="19" t="s">
        <v>103</v>
      </c>
      <c r="C42" s="18" t="s">
        <v>99</v>
      </c>
      <c r="D42" s="11">
        <f>D43*D48-D49*D50</f>
        <v>1092182.9</v>
      </c>
      <c r="E42" s="11">
        <f>D42</f>
        <v>1092182.9</v>
      </c>
      <c r="F42" s="11">
        <f>D42</f>
        <v>1092182.9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27020.06</v>
      </c>
      <c r="E43" s="11">
        <f>ROUND((E44*(E45/100*E46/100*E47/100)),2)</f>
        <v>27020.06</v>
      </c>
      <c r="F43" s="11">
        <f>ROUND((F44*(F45/100*F46/100*F47/100)),2)</f>
        <v>27020.06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117.1955154667</v>
      </c>
      <c r="E46" s="11">
        <f>D46</f>
        <v>117.1955154667</v>
      </c>
      <c r="F46" s="11">
        <f>D46</f>
        <v>117.1955154667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107.4626448419</v>
      </c>
      <c r="E47" s="11">
        <f>D47</f>
        <v>107.4626448419</v>
      </c>
      <c r="F47" s="11">
        <f>D47</f>
        <v>107.4626448419</v>
      </c>
      <c r="G47" s="42" t="s">
        <v>0</v>
      </c>
    </row>
    <row r="48" spans="1:7" ht="28.5" customHeight="1">
      <c r="A48" s="51" t="s">
        <v>371</v>
      </c>
      <c r="B48" s="19" t="s">
        <v>118</v>
      </c>
      <c r="C48" s="18" t="s">
        <v>57</v>
      </c>
      <c r="D48" s="11">
        <f>Part1_1!L11</f>
        <v>42</v>
      </c>
      <c r="E48" s="11">
        <f>D48</f>
        <v>42</v>
      </c>
      <c r="F48" s="11">
        <f>D48</f>
        <v>42</v>
      </c>
      <c r="G48" s="42" t="s">
        <v>0</v>
      </c>
    </row>
    <row r="49" spans="1:7" ht="28.5" customHeight="1">
      <c r="A49" s="51" t="s">
        <v>372</v>
      </c>
      <c r="B49" s="19" t="s">
        <v>120</v>
      </c>
      <c r="C49" s="18" t="s">
        <v>99</v>
      </c>
      <c r="D49" s="11">
        <v>1015.7052380952382</v>
      </c>
      <c r="E49" s="11">
        <f>D49</f>
        <v>1015.7052380952382</v>
      </c>
      <c r="F49" s="11">
        <f>D49</f>
        <v>1015.7052380952382</v>
      </c>
      <c r="G49" s="42" t="s">
        <v>0</v>
      </c>
    </row>
    <row r="50" spans="1:7" ht="28.5" customHeight="1">
      <c r="A50" s="51" t="s">
        <v>373</v>
      </c>
      <c r="B50" s="19" t="s">
        <v>122</v>
      </c>
      <c r="C50" s="18" t="s">
        <v>57</v>
      </c>
      <c r="D50" s="11">
        <f>D48</f>
        <v>42</v>
      </c>
      <c r="E50" s="11">
        <f>E48</f>
        <v>42</v>
      </c>
      <c r="F50" s="11">
        <f>F48</f>
        <v>42</v>
      </c>
      <c r="G50" s="42" t="s">
        <v>0</v>
      </c>
    </row>
    <row r="51" spans="1:7" ht="30.7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5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7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135</v>
      </c>
      <c r="B64" s="40" t="s">
        <v>103</v>
      </c>
      <c r="C64" s="39" t="s">
        <v>99</v>
      </c>
      <c r="D64" s="11">
        <f>D65*D70-D71*D72</f>
        <v>721712.9900000001</v>
      </c>
      <c r="E64" s="11">
        <f>D64</f>
        <v>721712.9900000001</v>
      </c>
      <c r="F64" s="11">
        <f>D64</f>
        <v>721712.9900000001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27030.65</v>
      </c>
      <c r="E65" s="11">
        <f>ROUND((E66*(E67/100*E68/100*E69/100)),2)</f>
        <v>27030.65</v>
      </c>
      <c r="F65" s="11">
        <f>ROUND((F66*(F67/100*F68/100*F69/100)),2)</f>
        <v>27030.65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121.9289476013</v>
      </c>
      <c r="E68" s="11">
        <f>D68</f>
        <v>121.9289476013</v>
      </c>
      <c r="F68" s="11">
        <f>D68</f>
        <v>121.9289476013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104.950324285</v>
      </c>
      <c r="E69" s="11">
        <f>D69</f>
        <v>104.950324285</v>
      </c>
      <c r="F69" s="11">
        <f>D69</f>
        <v>104.950324285</v>
      </c>
      <c r="G69" s="42" t="s">
        <v>0</v>
      </c>
    </row>
    <row r="70" spans="1:7" ht="28.5" customHeight="1">
      <c r="A70" s="51" t="s">
        <v>391</v>
      </c>
      <c r="B70" s="40" t="s">
        <v>118</v>
      </c>
      <c r="C70" s="39" t="s">
        <v>57</v>
      </c>
      <c r="D70" s="11">
        <f>Part1_1!L13</f>
        <v>28</v>
      </c>
      <c r="E70" s="11">
        <f>D70</f>
        <v>28</v>
      </c>
      <c r="F70" s="11">
        <f>D70</f>
        <v>28</v>
      </c>
      <c r="G70" s="42" t="s">
        <v>0</v>
      </c>
    </row>
    <row r="71" spans="1:7" ht="28.5" customHeight="1">
      <c r="A71" s="51" t="s">
        <v>392</v>
      </c>
      <c r="B71" s="40" t="s">
        <v>120</v>
      </c>
      <c r="C71" s="39" t="s">
        <v>99</v>
      </c>
      <c r="D71" s="11">
        <v>1255.1860714285715</v>
      </c>
      <c r="E71" s="11">
        <f>D71</f>
        <v>1255.1860714285715</v>
      </c>
      <c r="F71" s="11">
        <f>D71</f>
        <v>1255.1860714285715</v>
      </c>
      <c r="G71" s="42" t="s">
        <v>0</v>
      </c>
    </row>
    <row r="72" spans="1:7" ht="28.5" customHeight="1">
      <c r="A72" s="51" t="s">
        <v>393</v>
      </c>
      <c r="B72" s="40" t="s">
        <v>122</v>
      </c>
      <c r="C72" s="39" t="s">
        <v>57</v>
      </c>
      <c r="D72" s="11">
        <f>D70</f>
        <v>28</v>
      </c>
      <c r="E72" s="11">
        <f>E70</f>
        <v>28</v>
      </c>
      <c r="F72" s="11">
        <f>F70</f>
        <v>28</v>
      </c>
      <c r="G72" s="42" t="s">
        <v>0</v>
      </c>
    </row>
    <row r="73" spans="1:7" ht="30.7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138</v>
      </c>
      <c r="B75" s="40" t="s">
        <v>103</v>
      </c>
      <c r="C75" s="39" t="s">
        <v>99</v>
      </c>
      <c r="D75" s="11">
        <f>D76*D81-D82*D83</f>
        <v>573470.02</v>
      </c>
      <c r="E75" s="11">
        <f>D75</f>
        <v>573470.02</v>
      </c>
      <c r="F75" s="11">
        <f>D75</f>
        <v>573470.02</v>
      </c>
      <c r="G75" s="48" t="s">
        <v>139</v>
      </c>
    </row>
    <row r="76" spans="1:7" ht="72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27066.59</v>
      </c>
      <c r="E76" s="11">
        <f>ROUND((E77*(E78/100*E79/100*E80/100)),2)</f>
        <v>27066.59</v>
      </c>
      <c r="F76" s="11">
        <f>ROUND((F77*(F78/100*F79/100*F80/100)),2)</f>
        <v>27066.59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35169.95</v>
      </c>
      <c r="E77" s="11">
        <f>D77</f>
        <v>35169.95</v>
      </c>
      <c r="F77" s="11">
        <f>D77</f>
        <v>35169.95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100</v>
      </c>
      <c r="E78" s="11">
        <f>D78</f>
        <v>100</v>
      </c>
      <c r="F78" s="11">
        <f>D78</f>
        <v>100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69.2668593751</v>
      </c>
      <c r="E79" s="11">
        <f>D79</f>
        <v>69.2668593751</v>
      </c>
      <c r="F79" s="11">
        <f>D79</f>
        <v>69.2668593751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111.1056889521</v>
      </c>
      <c r="E80" s="11">
        <f>D80</f>
        <v>111.1056889521</v>
      </c>
      <c r="F80" s="11">
        <f>D80</f>
        <v>111.1056889521</v>
      </c>
      <c r="G80" s="42" t="s">
        <v>0</v>
      </c>
    </row>
    <row r="81" spans="1:7" ht="28.5" customHeight="1">
      <c r="A81" s="51" t="s">
        <v>401</v>
      </c>
      <c r="B81" s="40" t="s">
        <v>118</v>
      </c>
      <c r="C81" s="39" t="s">
        <v>57</v>
      </c>
      <c r="D81" s="11">
        <f>Part1_1!L14</f>
        <v>22</v>
      </c>
      <c r="E81" s="11">
        <f>D81</f>
        <v>22</v>
      </c>
      <c r="F81" s="11">
        <f>D81</f>
        <v>22</v>
      </c>
      <c r="G81" s="42" t="s">
        <v>0</v>
      </c>
    </row>
    <row r="82" spans="1:7" ht="28.5" customHeight="1">
      <c r="A82" s="51" t="s">
        <v>402</v>
      </c>
      <c r="B82" s="40" t="s">
        <v>120</v>
      </c>
      <c r="C82" s="39" t="s">
        <v>99</v>
      </c>
      <c r="D82" s="11">
        <v>999.7709090909091</v>
      </c>
      <c r="E82" s="11">
        <f>D82</f>
        <v>999.7709090909091</v>
      </c>
      <c r="F82" s="11">
        <f>D82</f>
        <v>999.7709090909091</v>
      </c>
      <c r="G82" s="42" t="s">
        <v>0</v>
      </c>
    </row>
    <row r="83" spans="1:7" ht="28.5" customHeight="1">
      <c r="A83" s="51" t="s">
        <v>403</v>
      </c>
      <c r="B83" s="40" t="s">
        <v>122</v>
      </c>
      <c r="C83" s="39" t="s">
        <v>57</v>
      </c>
      <c r="D83" s="11">
        <f>D81</f>
        <v>22</v>
      </c>
      <c r="E83" s="11">
        <f>E81</f>
        <v>22</v>
      </c>
      <c r="F83" s="11">
        <f>F81</f>
        <v>22</v>
      </c>
      <c r="G83" s="42" t="s">
        <v>0</v>
      </c>
    </row>
    <row r="84" spans="1:7" ht="30.7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10" ht="42.75" customHeight="1">
      <c r="A86" s="51" t="s">
        <v>141</v>
      </c>
      <c r="B86" s="19" t="s">
        <v>103</v>
      </c>
      <c r="C86" s="18" t="s">
        <v>99</v>
      </c>
      <c r="D86" s="11">
        <f>D87*D92</f>
        <v>1369943.9999999998</v>
      </c>
      <c r="E86" s="11">
        <f>D86</f>
        <v>1369943.9999999998</v>
      </c>
      <c r="F86" s="11">
        <f>D86</f>
        <v>1369943.9999999998</v>
      </c>
      <c r="G86" s="48" t="s">
        <v>142</v>
      </c>
      <c r="J86">
        <f>D86+D97+D108+D119+D130+D141+D240+D251+D262</f>
        <v>1573152.3599999999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570.81</v>
      </c>
      <c r="E87" s="11">
        <f>ROUND((E88*(E89/100*E90/100*E91/100)),2)</f>
        <v>570.81</v>
      </c>
      <c r="F87" s="11">
        <f>ROUND((F88*(F89/100*F90/100*F91/100)),2)</f>
        <v>570.81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74.1175079331</v>
      </c>
      <c r="E90" s="11">
        <f>D90</f>
        <v>74.1175079331</v>
      </c>
      <c r="F90" s="11">
        <f>D90</f>
        <v>74.1175079331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106.8246902403</v>
      </c>
      <c r="E91" s="11">
        <f>D91</f>
        <v>106.8246902403</v>
      </c>
      <c r="F91" s="11">
        <f>D91</f>
        <v>106.8246902403</v>
      </c>
      <c r="G91" s="42" t="s">
        <v>0</v>
      </c>
    </row>
    <row r="92" spans="1:7" ht="28.5" customHeight="1">
      <c r="A92" s="51" t="s">
        <v>344</v>
      </c>
      <c r="B92" s="19" t="s">
        <v>118</v>
      </c>
      <c r="C92" s="18" t="s">
        <v>57</v>
      </c>
      <c r="D92" s="11">
        <f>Part1_1!K15</f>
        <v>2400</v>
      </c>
      <c r="E92" s="11">
        <f>D92</f>
        <v>2400</v>
      </c>
      <c r="F92" s="11">
        <f>D92</f>
        <v>2400</v>
      </c>
      <c r="G92" s="42" t="s">
        <v>0</v>
      </c>
    </row>
    <row r="93" spans="1:7" ht="28.5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144</v>
      </c>
      <c r="B97" s="19" t="s">
        <v>103</v>
      </c>
      <c r="C97" s="18" t="s">
        <v>99</v>
      </c>
      <c r="D97" s="11">
        <f>D98*D103</f>
        <v>28540.499999999996</v>
      </c>
      <c r="E97" s="11">
        <f>D97</f>
        <v>28540.499999999996</v>
      </c>
      <c r="F97" s="11">
        <f>D97</f>
        <v>28540.499999999996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570.81</v>
      </c>
      <c r="E98" s="11">
        <f>ROUND((E99*(E100/100*E101/100*E102/100)),2)</f>
        <v>570.81</v>
      </c>
      <c r="F98" s="11">
        <f>ROUND((F99*(F100/100*F101/100*F102/100)),2)</f>
        <v>570.81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74.1175079331</v>
      </c>
      <c r="E101" s="11">
        <f>D101</f>
        <v>74.1175079331</v>
      </c>
      <c r="F101" s="11">
        <f>D101</f>
        <v>74.1175079331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106.8246902403</v>
      </c>
      <c r="E102" s="11">
        <f>D102</f>
        <v>106.8246902403</v>
      </c>
      <c r="F102" s="11">
        <f>D102</f>
        <v>106.8246902403</v>
      </c>
      <c r="G102" s="42" t="s">
        <v>0</v>
      </c>
    </row>
    <row r="103" spans="1:7" ht="28.5" customHeight="1">
      <c r="A103" s="51" t="s">
        <v>412</v>
      </c>
      <c r="B103" s="19" t="s">
        <v>118</v>
      </c>
      <c r="C103" s="18" t="s">
        <v>57</v>
      </c>
      <c r="D103" s="11">
        <f>Part1_1!K16</f>
        <v>50</v>
      </c>
      <c r="E103" s="11">
        <f>D103</f>
        <v>50</v>
      </c>
      <c r="F103" s="11">
        <f>D103</f>
        <v>50</v>
      </c>
      <c r="G103" s="42" t="s">
        <v>0</v>
      </c>
    </row>
    <row r="104" spans="1:7" ht="28.5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147</v>
      </c>
      <c r="B108" s="19" t="s">
        <v>103</v>
      </c>
      <c r="C108" s="18" t="s">
        <v>99</v>
      </c>
      <c r="D108" s="11">
        <f>D109*D114</f>
        <v>174097.05</v>
      </c>
      <c r="E108" s="11">
        <f>D108</f>
        <v>174097.05</v>
      </c>
      <c r="F108" s="11">
        <f>D108</f>
        <v>174097.05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570.81</v>
      </c>
      <c r="E109" s="11">
        <f>ROUND((E110*(E111/100*E112/100*E113/100)),2)</f>
        <v>570.81</v>
      </c>
      <c r="F109" s="11">
        <f>ROUND((F110*(F111/100*F112/100*F113/100)),2)</f>
        <v>570.81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74.1175079331</v>
      </c>
      <c r="E112" s="11">
        <f>D112</f>
        <v>74.1175079331</v>
      </c>
      <c r="F112" s="11">
        <f>D112</f>
        <v>74.1175079331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106.8246902403</v>
      </c>
      <c r="E113" s="11">
        <f>D113</f>
        <v>106.8246902403</v>
      </c>
      <c r="F113" s="11">
        <f>D113</f>
        <v>106.8246902403</v>
      </c>
      <c r="G113" s="42" t="s">
        <v>0</v>
      </c>
    </row>
    <row r="114" spans="1:7" ht="28.5" customHeight="1">
      <c r="A114" s="51" t="s">
        <v>422</v>
      </c>
      <c r="B114" s="19" t="s">
        <v>118</v>
      </c>
      <c r="C114" s="18" t="s">
        <v>57</v>
      </c>
      <c r="D114" s="11">
        <f>Part1_1!K17</f>
        <v>305</v>
      </c>
      <c r="E114" s="11">
        <f>D114</f>
        <v>305</v>
      </c>
      <c r="F114" s="11">
        <f>D114</f>
        <v>305</v>
      </c>
      <c r="G114" s="42" t="s">
        <v>0</v>
      </c>
    </row>
    <row r="115" spans="1:7" ht="28.5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570.81</v>
      </c>
      <c r="E120" s="11">
        <f>ROUND((E121*(E122/100*E123/100*E124/100)),2)</f>
        <v>570.81</v>
      </c>
      <c r="F120" s="11">
        <f>ROUND((F121*(F122/100*F123/100*F124/100)),2)</f>
        <v>570.81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74.1175079331</v>
      </c>
      <c r="E123" s="11">
        <f>D123</f>
        <v>74.1175079331</v>
      </c>
      <c r="F123" s="11">
        <f>D123</f>
        <v>74.1175079331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106.8246902403</v>
      </c>
      <c r="E124" s="11">
        <f>D124</f>
        <v>106.8246902403</v>
      </c>
      <c r="F124" s="11">
        <f>D124</f>
        <v>106.8246902403</v>
      </c>
      <c r="G124" s="42" t="s">
        <v>0</v>
      </c>
    </row>
    <row r="125" spans="1:7" ht="28.5" customHeight="1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f>D125</f>
        <v>0</v>
      </c>
      <c r="F125" s="11">
        <f>D125</f>
        <v>0</v>
      </c>
      <c r="G125" s="42" t="s">
        <v>0</v>
      </c>
    </row>
    <row r="126" spans="1:7" ht="28.5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151</v>
      </c>
      <c r="B130" s="19" t="s">
        <v>103</v>
      </c>
      <c r="C130" s="18" t="s">
        <v>99</v>
      </c>
      <c r="D130" s="11">
        <f>D131*D136</f>
        <v>0</v>
      </c>
      <c r="E130" s="11">
        <v>0</v>
      </c>
      <c r="F130" s="11">
        <v>0</v>
      </c>
      <c r="G130" s="48" t="s">
        <v>152</v>
      </c>
    </row>
    <row r="131" spans="1:7" ht="72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570.81</v>
      </c>
      <c r="E131" s="11">
        <f>ROUND((E132*(E133/100*E134/100*E135/100)),2)</f>
        <v>570.81</v>
      </c>
      <c r="F131" s="11">
        <f>ROUND((F132*(F133/100*F134/100*F135/100)),2)</f>
        <v>570.81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D123</f>
        <v>74.1175079331</v>
      </c>
      <c r="E134" s="11">
        <f>D134</f>
        <v>74.1175079331</v>
      </c>
      <c r="F134" s="11">
        <f>D134</f>
        <v>74.1175079331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D124</f>
        <v>106.8246902403</v>
      </c>
      <c r="E135" s="11">
        <f>D135</f>
        <v>106.8246902403</v>
      </c>
      <c r="F135" s="11">
        <f>D135</f>
        <v>106.8246902403</v>
      </c>
      <c r="G135" s="42" t="s">
        <v>0</v>
      </c>
    </row>
    <row r="136" spans="1:7" ht="28.5" customHeight="1">
      <c r="A136" s="51" t="s">
        <v>442</v>
      </c>
      <c r="B136" s="19" t="s">
        <v>118</v>
      </c>
      <c r="C136" s="18" t="s">
        <v>57</v>
      </c>
      <c r="D136" s="11">
        <f>Part1_1!K19</f>
        <v>0</v>
      </c>
      <c r="E136" s="11">
        <v>0</v>
      </c>
      <c r="F136" s="11">
        <v>0</v>
      </c>
      <c r="G136" s="42" t="s">
        <v>0</v>
      </c>
    </row>
    <row r="137" spans="1:7" ht="28.5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154</v>
      </c>
      <c r="B141" s="19" t="s">
        <v>103</v>
      </c>
      <c r="C141" s="18" t="s">
        <v>99</v>
      </c>
      <c r="D141" s="11">
        <f>D142*D147</f>
        <v>0</v>
      </c>
      <c r="E141" s="11">
        <f>D141</f>
        <v>0</v>
      </c>
      <c r="F141" s="11">
        <f>D141</f>
        <v>0</v>
      </c>
      <c r="G141" s="48" t="s">
        <v>155</v>
      </c>
    </row>
    <row r="142" spans="1:7" ht="72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570.81</v>
      </c>
      <c r="E142" s="11">
        <f>ROUND((E143*(E144/100*E145/100*E146/100)),2)</f>
        <v>570.81</v>
      </c>
      <c r="F142" s="11">
        <f>ROUND((F143*(F144/100*F145/100*F146/100)),2)</f>
        <v>570.81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D134</f>
        <v>74.1175079331</v>
      </c>
      <c r="E145" s="11">
        <f>D145</f>
        <v>74.1175079331</v>
      </c>
      <c r="F145" s="11">
        <f>D145</f>
        <v>74.1175079331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D135</f>
        <v>106.8246902403</v>
      </c>
      <c r="E146" s="11">
        <f>D146</f>
        <v>106.8246902403</v>
      </c>
      <c r="F146" s="11">
        <f>D146</f>
        <v>106.8246902403</v>
      </c>
      <c r="G146" s="42" t="s">
        <v>0</v>
      </c>
    </row>
    <row r="147" spans="1:7" ht="28.5" customHeight="1">
      <c r="A147" s="28" t="s">
        <v>451</v>
      </c>
      <c r="B147" s="19" t="s">
        <v>118</v>
      </c>
      <c r="C147" s="18" t="s">
        <v>57</v>
      </c>
      <c r="D147" s="11">
        <f>Part1_1!K20</f>
        <v>0</v>
      </c>
      <c r="E147" s="11">
        <f>D147</f>
        <v>0</v>
      </c>
      <c r="F147" s="11">
        <f>D147</f>
        <v>0</v>
      </c>
      <c r="G147" s="42" t="s">
        <v>0</v>
      </c>
    </row>
    <row r="148" spans="1:7" ht="28.5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158</v>
      </c>
      <c r="B152" s="19" t="s">
        <v>103</v>
      </c>
      <c r="C152" s="18" t="s">
        <v>99</v>
      </c>
      <c r="D152" s="11">
        <f>D153*D158</f>
        <v>968209.16</v>
      </c>
      <c r="E152" s="11">
        <f>D152</f>
        <v>968209.16</v>
      </c>
      <c r="F152" s="11">
        <f>D152</f>
        <v>968209.16</v>
      </c>
      <c r="G152" s="48" t="s">
        <v>159</v>
      </c>
    </row>
    <row r="153" spans="1:7" ht="72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28476.74</v>
      </c>
      <c r="E153" s="11">
        <f>ROUND((E154*(E155/100*E156/100*E157/100)),2)</f>
        <v>28476.74</v>
      </c>
      <c r="F153" s="11">
        <f>ROUND((F154*(F155/100*F156/100*F157/100)),2)</f>
        <v>28476.74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112.674835896</v>
      </c>
      <c r="E156" s="11">
        <f>D156</f>
        <v>112.674835896</v>
      </c>
      <c r="F156" s="11">
        <f>D156</f>
        <v>112.674835896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107.1117907513</v>
      </c>
      <c r="E157" s="11">
        <f>D157</f>
        <v>107.1117907513</v>
      </c>
      <c r="F157" s="11">
        <f>D157</f>
        <v>107.1117907513</v>
      </c>
      <c r="G157" s="42" t="s">
        <v>0</v>
      </c>
    </row>
    <row r="158" spans="1:7" ht="28.5" customHeight="1">
      <c r="A158" s="28" t="s">
        <v>460</v>
      </c>
      <c r="B158" s="19" t="s">
        <v>118</v>
      </c>
      <c r="C158" s="18" t="s">
        <v>57</v>
      </c>
      <c r="D158" s="11">
        <f>Part1_1!K21</f>
        <v>34</v>
      </c>
      <c r="E158" s="11">
        <f>D158</f>
        <v>34</v>
      </c>
      <c r="F158" s="11">
        <f>D158</f>
        <v>34</v>
      </c>
      <c r="G158" s="42" t="s">
        <v>0</v>
      </c>
    </row>
    <row r="159" spans="1:7" ht="28.5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200</v>
      </c>
      <c r="B163" s="19" t="s">
        <v>103</v>
      </c>
      <c r="C163" s="18" t="s">
        <v>99</v>
      </c>
      <c r="D163" s="11">
        <f>D164*D169</f>
        <v>917980.2799999999</v>
      </c>
      <c r="E163" s="11">
        <f>D163</f>
        <v>917980.2799999999</v>
      </c>
      <c r="F163" s="11">
        <f>D163</f>
        <v>917980.2799999999</v>
      </c>
      <c r="G163" s="25" t="s">
        <v>209</v>
      </c>
    </row>
    <row r="164" spans="1:7" ht="72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26999.42</v>
      </c>
      <c r="E164" s="11">
        <f>ROUND((E165*(E166/100*E167/100*E168/100)),2)</f>
        <v>26999.42</v>
      </c>
      <c r="F164" s="11">
        <f>ROUND((F165*(F166/100*F167/100*F168/100)),2)</f>
        <v>26999.42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111.7630050954</v>
      </c>
      <c r="E167" s="11">
        <f>D167</f>
        <v>111.7630050954</v>
      </c>
      <c r="F167" s="11">
        <f>D167</f>
        <v>111.7630050954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106.5372785719</v>
      </c>
      <c r="E168" s="11">
        <f>D168</f>
        <v>106.5372785719</v>
      </c>
      <c r="F168" s="11">
        <f>D168</f>
        <v>106.5372785719</v>
      </c>
      <c r="G168" s="42" t="s">
        <v>0</v>
      </c>
    </row>
    <row r="169" spans="1:7" ht="28.5" customHeight="1">
      <c r="A169" s="28" t="s">
        <v>206</v>
      </c>
      <c r="B169" s="19" t="s">
        <v>118</v>
      </c>
      <c r="C169" s="18" t="s">
        <v>57</v>
      </c>
      <c r="D169" s="11">
        <f>Part1_1!K22</f>
        <v>34</v>
      </c>
      <c r="E169" s="11">
        <f>D169</f>
        <v>34</v>
      </c>
      <c r="F169" s="11">
        <f>D169</f>
        <v>34</v>
      </c>
      <c r="G169" s="42" t="s">
        <v>0</v>
      </c>
    </row>
    <row r="170" spans="1:7" ht="28.5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213</v>
      </c>
      <c r="B174" s="19" t="s">
        <v>103</v>
      </c>
      <c r="C174" s="18" t="s">
        <v>99</v>
      </c>
      <c r="D174" s="11">
        <f>D175*D180</f>
        <v>702521.56</v>
      </c>
      <c r="E174" s="11">
        <f>D174</f>
        <v>702521.56</v>
      </c>
      <c r="F174" s="11">
        <f>D174</f>
        <v>702521.56</v>
      </c>
      <c r="G174" s="25" t="s">
        <v>222</v>
      </c>
    </row>
    <row r="175" spans="1:7" ht="72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27020.06</v>
      </c>
      <c r="E175" s="11">
        <f>ROUND((E176*(E177/100*E178/100*E179/100)),2)</f>
        <v>27020.06</v>
      </c>
      <c r="F175" s="11">
        <f>ROUND((F176*(F177/100*F178/100*F179/100)),2)</f>
        <v>27020.06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117.1955154667</v>
      </c>
      <c r="E178" s="11">
        <f>D178</f>
        <v>117.1955154667</v>
      </c>
      <c r="F178" s="11">
        <f>D178</f>
        <v>117.1955154667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107.4626448419</v>
      </c>
      <c r="E179" s="11">
        <f>D179</f>
        <v>107.4626448419</v>
      </c>
      <c r="F179" s="11">
        <f>D179</f>
        <v>107.4626448419</v>
      </c>
      <c r="G179" s="48" t="s">
        <v>0</v>
      </c>
    </row>
    <row r="180" spans="1:7" ht="28.5" customHeight="1">
      <c r="A180" s="28" t="s">
        <v>219</v>
      </c>
      <c r="B180" s="19" t="s">
        <v>118</v>
      </c>
      <c r="C180" s="18" t="s">
        <v>57</v>
      </c>
      <c r="D180" s="11">
        <f>Part1_1!K23</f>
        <v>26</v>
      </c>
      <c r="E180" s="11">
        <f>D180</f>
        <v>26</v>
      </c>
      <c r="F180" s="11">
        <f>D180</f>
        <v>26</v>
      </c>
      <c r="G180" s="48" t="s">
        <v>0</v>
      </c>
    </row>
    <row r="181" spans="1:7" ht="28.5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239</v>
      </c>
      <c r="B196" s="40" t="s">
        <v>103</v>
      </c>
      <c r="C196" s="39" t="s">
        <v>99</v>
      </c>
      <c r="D196" s="11">
        <f>D197*D202</f>
        <v>756858.2000000001</v>
      </c>
      <c r="E196" s="11">
        <f>D196</f>
        <v>756858.2000000001</v>
      </c>
      <c r="F196" s="11">
        <f>D196</f>
        <v>756858.2000000001</v>
      </c>
      <c r="G196" s="25" t="s">
        <v>248</v>
      </c>
    </row>
    <row r="197" spans="1:7" ht="72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27030.65</v>
      </c>
      <c r="E197" s="11">
        <f>ROUND((E198*(E199/100*E200/100*E201/100)),2)</f>
        <v>27030.65</v>
      </c>
      <c r="F197" s="11">
        <f>ROUND((F198*(F199/100*F200/100*F201/100)),2)</f>
        <v>27030.65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121.9289476013</v>
      </c>
      <c r="E200" s="11">
        <f>D200</f>
        <v>121.9289476013</v>
      </c>
      <c r="F200" s="11">
        <f>D200</f>
        <v>121.9289476013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104.950324285</v>
      </c>
      <c r="E201" s="11">
        <f>D201</f>
        <v>104.950324285</v>
      </c>
      <c r="F201" s="11">
        <f>D201</f>
        <v>104.950324285</v>
      </c>
      <c r="G201" s="48" t="s">
        <v>0</v>
      </c>
    </row>
    <row r="202" spans="1:7" ht="28.5" customHeight="1">
      <c r="A202" s="28" t="s">
        <v>245</v>
      </c>
      <c r="B202" s="40" t="s">
        <v>118</v>
      </c>
      <c r="C202" s="39" t="s">
        <v>57</v>
      </c>
      <c r="D202" s="11">
        <f>Part1_1!K25</f>
        <v>28</v>
      </c>
      <c r="E202" s="11">
        <f>D202</f>
        <v>28</v>
      </c>
      <c r="F202" s="11">
        <f>D202</f>
        <v>28</v>
      </c>
      <c r="G202" s="48" t="s">
        <v>0</v>
      </c>
    </row>
    <row r="203" spans="1:7" ht="28.5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252</v>
      </c>
      <c r="B207" s="40" t="s">
        <v>103</v>
      </c>
      <c r="C207" s="39" t="s">
        <v>99</v>
      </c>
      <c r="D207" s="11">
        <f>D208*D213</f>
        <v>351865.67</v>
      </c>
      <c r="E207" s="11">
        <f>D207</f>
        <v>351865.67</v>
      </c>
      <c r="F207" s="11">
        <f>D207</f>
        <v>351865.67</v>
      </c>
      <c r="G207" s="25" t="s">
        <v>261</v>
      </c>
    </row>
    <row r="208" spans="1:7" ht="72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27066.59</v>
      </c>
      <c r="E208" s="11">
        <f>ROUND((E209*(E210/100*E211/100*E212/100)),2)</f>
        <v>27066.59</v>
      </c>
      <c r="F208" s="11">
        <f>ROUND((F209*(F210/100*F211/100*F212/100)),2)</f>
        <v>27066.59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35169.95</v>
      </c>
      <c r="E209" s="11">
        <f>D209</f>
        <v>35169.95</v>
      </c>
      <c r="F209" s="11">
        <f>D209</f>
        <v>35169.95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>D210</f>
        <v>100</v>
      </c>
      <c r="F210" s="11">
        <f>D210</f>
        <v>100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>D79</f>
        <v>69.2668593751</v>
      </c>
      <c r="E211" s="11">
        <f>D211</f>
        <v>69.2668593751</v>
      </c>
      <c r="F211" s="11">
        <f>D211</f>
        <v>69.2668593751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>D80</f>
        <v>111.1056889521</v>
      </c>
      <c r="E212" s="11">
        <f>D212</f>
        <v>111.1056889521</v>
      </c>
      <c r="F212" s="11">
        <f>D212</f>
        <v>111.1056889521</v>
      </c>
      <c r="G212" s="40" t="s">
        <v>0</v>
      </c>
    </row>
    <row r="213" spans="1:7" ht="28.5" customHeight="1">
      <c r="A213" s="28" t="s">
        <v>258</v>
      </c>
      <c r="B213" s="40" t="s">
        <v>118</v>
      </c>
      <c r="C213" s="39" t="s">
        <v>57</v>
      </c>
      <c r="D213" s="11">
        <f>Part1_1!K26</f>
        <v>13</v>
      </c>
      <c r="E213" s="11">
        <f>D213</f>
        <v>13</v>
      </c>
      <c r="F213" s="11">
        <f>D213</f>
        <v>13</v>
      </c>
      <c r="G213" s="40" t="s">
        <v>0</v>
      </c>
    </row>
    <row r="214" spans="1:7" ht="28.5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29776.71</v>
      </c>
      <c r="E219" s="11">
        <f>ROUND((E220*(E221/100*E222/100*E223/100)),2)</f>
        <v>29776.71</v>
      </c>
      <c r="F219" s="11">
        <f>ROUND((F220*(F221/100*F222/100*F223/100)),2)</f>
        <v>29776.71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83.9753647728</v>
      </c>
      <c r="E222" s="11">
        <f>D222</f>
        <v>83.9753647728</v>
      </c>
      <c r="F222" s="11">
        <f>D222</f>
        <v>83.9753647728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106.2626027189</v>
      </c>
      <c r="E223" s="11">
        <f>D223</f>
        <v>106.2626027189</v>
      </c>
      <c r="F223" s="11">
        <f>D223</f>
        <v>106.2626027189</v>
      </c>
      <c r="G223" s="38" t="s">
        <v>0</v>
      </c>
    </row>
    <row r="224" spans="1:7" ht="28.5" customHeight="1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5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265</v>
      </c>
      <c r="B229" s="19" t="s">
        <v>103</v>
      </c>
      <c r="C229" s="18" t="s">
        <v>99</v>
      </c>
      <c r="D229" s="11">
        <f>D230*D235-D236*D237</f>
        <v>932777.8400000001</v>
      </c>
      <c r="E229" s="11">
        <f>E230*E235-E236*E237</f>
        <v>932777.8400000001</v>
      </c>
      <c r="F229" s="11">
        <f>F230*F235-F236*F237</f>
        <v>932777.8400000001</v>
      </c>
      <c r="G229" s="25" t="s">
        <v>274</v>
      </c>
    </row>
    <row r="230" spans="1:7" ht="72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7709.24</v>
      </c>
      <c r="E230" s="11">
        <f>ROUND((E231*(E232/100*E233/100*E234/100)),2)</f>
        <v>7709.24</v>
      </c>
      <c r="F230" s="11">
        <f>ROUND((F231*(F232/100*F233/100*F234/100)),2)</f>
        <v>7709.24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185.5470518421</v>
      </c>
      <c r="E233" s="11">
        <f>D233</f>
        <v>185.5470518421</v>
      </c>
      <c r="F233" s="11">
        <f>D233</f>
        <v>185.5470518421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105.7948521901</v>
      </c>
      <c r="E234" s="11">
        <f>D234</f>
        <v>105.7948521901</v>
      </c>
      <c r="F234" s="11">
        <f>D234</f>
        <v>105.7948521901</v>
      </c>
      <c r="G234" s="19" t="s">
        <v>0</v>
      </c>
    </row>
    <row r="235" spans="1:7" ht="28.5" customHeight="1">
      <c r="A235" s="28" t="s">
        <v>271</v>
      </c>
      <c r="B235" s="19" t="s">
        <v>118</v>
      </c>
      <c r="C235" s="18" t="s">
        <v>57</v>
      </c>
      <c r="D235" s="11">
        <f>Part1_1!K28</f>
        <v>122</v>
      </c>
      <c r="E235" s="11">
        <f>D235</f>
        <v>122</v>
      </c>
      <c r="F235" s="11">
        <f>D235</f>
        <v>122</v>
      </c>
      <c r="G235" s="19" t="s">
        <v>0</v>
      </c>
    </row>
    <row r="236" spans="1:7" ht="28.5" customHeight="1">
      <c r="A236" s="28" t="s">
        <v>272</v>
      </c>
      <c r="B236" s="19" t="s">
        <v>120</v>
      </c>
      <c r="C236" s="18" t="s">
        <v>99</v>
      </c>
      <c r="D236" s="11">
        <v>63.52</v>
      </c>
      <c r="E236" s="11">
        <f>D236</f>
        <v>63.52</v>
      </c>
      <c r="F236" s="11">
        <f>D236</f>
        <v>63.52</v>
      </c>
      <c r="G236" s="19" t="s">
        <v>0</v>
      </c>
    </row>
    <row r="237" spans="1:7" ht="28.5" customHeight="1">
      <c r="A237" s="28" t="s">
        <v>273</v>
      </c>
      <c r="B237" s="19" t="s">
        <v>122</v>
      </c>
      <c r="C237" s="18" t="s">
        <v>57</v>
      </c>
      <c r="D237" s="11">
        <f>D235</f>
        <v>122</v>
      </c>
      <c r="E237" s="11">
        <f>E235</f>
        <v>122</v>
      </c>
      <c r="F237" s="11">
        <f>F235</f>
        <v>122</v>
      </c>
      <c r="G237" s="19" t="s">
        <v>0</v>
      </c>
    </row>
    <row r="238" spans="1:7" ht="30.7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570.81</v>
      </c>
      <c r="E241" s="11">
        <f>ROUND((E242*(E243/100*E244/100*E245/100)),2)</f>
        <v>570.81</v>
      </c>
      <c r="F241" s="11">
        <f>ROUND((F242*(F243/100*F244/100*F245/100)),2)</f>
        <v>570.81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D145</f>
        <v>74.1175079331</v>
      </c>
      <c r="E244" s="11">
        <f>D244</f>
        <v>74.1175079331</v>
      </c>
      <c r="F244" s="11">
        <f>D244</f>
        <v>74.1175079331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D146</f>
        <v>106.8246902403</v>
      </c>
      <c r="E245" s="11">
        <f>D245</f>
        <v>106.8246902403</v>
      </c>
      <c r="F245" s="11">
        <f>D245</f>
        <v>106.8246902403</v>
      </c>
      <c r="G245" s="35" t="s">
        <v>0</v>
      </c>
    </row>
    <row r="246" spans="1:7" ht="28.5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>D246</f>
        <v>0</v>
      </c>
      <c r="F246" s="11">
        <f>D246</f>
        <v>0</v>
      </c>
      <c r="G246" s="35" t="s">
        <v>0</v>
      </c>
    </row>
    <row r="247" spans="1:7" ht="28.5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465</v>
      </c>
      <c r="B251" s="50" t="s">
        <v>103</v>
      </c>
      <c r="C251" s="49" t="s">
        <v>99</v>
      </c>
      <c r="D251" s="11">
        <f>D252*D257</f>
        <v>570.81</v>
      </c>
      <c r="E251" s="11">
        <f>D251</f>
        <v>570.81</v>
      </c>
      <c r="F251" s="11">
        <f>D251</f>
        <v>570.81</v>
      </c>
      <c r="G251" s="25" t="s">
        <v>287</v>
      </c>
    </row>
    <row r="252" spans="1:7" ht="72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570.81</v>
      </c>
      <c r="E252" s="11">
        <f>ROUND((E253*(E254/100*E255/100*E256/100)),2)</f>
        <v>570.81</v>
      </c>
      <c r="F252" s="11">
        <f>ROUND((F253*(F254/100*F255/100*F256/100)),2)</f>
        <v>570.81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D244</f>
        <v>74.1175079331</v>
      </c>
      <c r="E255" s="11">
        <f>D255</f>
        <v>74.1175079331</v>
      </c>
      <c r="F255" s="11">
        <f>D255</f>
        <v>74.1175079331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D245</f>
        <v>106.8246902403</v>
      </c>
      <c r="E256" s="11">
        <f>D256</f>
        <v>106.8246902403</v>
      </c>
      <c r="F256" s="11">
        <f>D256</f>
        <v>106.8246902403</v>
      </c>
      <c r="G256" s="50" t="s">
        <v>0</v>
      </c>
    </row>
    <row r="257" spans="1:7" ht="28.5" customHeight="1">
      <c r="A257" s="28" t="s">
        <v>471</v>
      </c>
      <c r="B257" s="50" t="s">
        <v>118</v>
      </c>
      <c r="C257" s="49" t="s">
        <v>57</v>
      </c>
      <c r="D257" s="11">
        <f>Part1_1!K30</f>
        <v>1</v>
      </c>
      <c r="E257" s="11">
        <f>D257</f>
        <v>1</v>
      </c>
      <c r="F257" s="11">
        <f>D257</f>
        <v>1</v>
      </c>
      <c r="G257" s="50" t="s">
        <v>0</v>
      </c>
    </row>
    <row r="258" spans="1:7" ht="28.5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570.81</v>
      </c>
      <c r="E263" s="11">
        <f>ROUND((E264*(E265/100*E266/100*E267/100)),2)</f>
        <v>570.81</v>
      </c>
      <c r="F263" s="11">
        <f>ROUND((F264*(F265/100*F266/100*F267/100)),2)</f>
        <v>570.81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74.1175079331</v>
      </c>
      <c r="E266" s="11">
        <f>D266</f>
        <v>74.1175079331</v>
      </c>
      <c r="F266" s="11">
        <f>D266</f>
        <v>74.1175079331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106.8246902403</v>
      </c>
      <c r="E267" s="11">
        <f>D267</f>
        <v>106.8246902403</v>
      </c>
      <c r="F267" s="11">
        <f>D267</f>
        <v>106.8246902403</v>
      </c>
      <c r="G267" s="54" t="s">
        <v>0</v>
      </c>
    </row>
    <row r="268" spans="1:7" ht="28.5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35</v>
      </c>
      <c r="B271" s="19" t="s">
        <v>162</v>
      </c>
      <c r="C271" s="18" t="s">
        <v>99</v>
      </c>
      <c r="D271" s="11">
        <v>956647.9499999993</v>
      </c>
      <c r="E271" s="11">
        <f>D271</f>
        <v>956647.9499999993</v>
      </c>
      <c r="F271" s="11">
        <f>D271</f>
        <v>956647.9499999993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14001200</v>
      </c>
      <c r="E273" s="11">
        <f>E271+E6</f>
        <v>14001200</v>
      </c>
      <c r="F273" s="11">
        <f>F271+F6</f>
        <v>14001200</v>
      </c>
      <c r="G273" s="19" t="s">
        <v>165</v>
      </c>
    </row>
    <row r="275" ht="12.75">
      <c r="D275">
        <v>14001200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2" t="s">
        <v>166</v>
      </c>
      <c r="B2" s="72"/>
      <c r="C2" s="72"/>
    </row>
    <row r="3" spans="1:3" ht="11.25" customHeight="1">
      <c r="A3" s="63" t="s">
        <v>0</v>
      </c>
      <c r="B3" s="63"/>
      <c r="C3" s="63"/>
    </row>
    <row r="4" spans="1:3" ht="21" customHeight="1">
      <c r="A4" s="63" t="s">
        <v>167</v>
      </c>
      <c r="B4" s="63"/>
      <c r="C4" s="63"/>
    </row>
    <row r="5" spans="1:3" ht="21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25" customHeight="1">
      <c r="A8" s="63" t="s">
        <v>0</v>
      </c>
      <c r="B8" s="63"/>
      <c r="C8" s="63"/>
    </row>
    <row r="9" spans="1:3" ht="21" customHeight="1">
      <c r="A9" s="83" t="s">
        <v>174</v>
      </c>
      <c r="B9" s="83"/>
      <c r="C9" s="83"/>
    </row>
    <row r="10" spans="1:3" ht="12.75" customHeight="1">
      <c r="A10" s="9" t="s">
        <v>34</v>
      </c>
      <c r="B10" s="84" t="s">
        <v>175</v>
      </c>
      <c r="C10" s="84"/>
    </row>
    <row r="11" spans="1:3" ht="12.75" customHeight="1">
      <c r="A11" s="9" t="s">
        <v>35</v>
      </c>
      <c r="B11" s="84" t="s">
        <v>176</v>
      </c>
      <c r="C11" s="84"/>
    </row>
    <row r="12" spans="1:3" ht="11.25" customHeight="1">
      <c r="A12" s="63" t="s">
        <v>0</v>
      </c>
      <c r="B12" s="63"/>
      <c r="C12" s="63"/>
    </row>
    <row r="13" spans="1:3" ht="21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4" t="s">
        <v>178</v>
      </c>
      <c r="C14" s="84"/>
    </row>
    <row r="15" spans="1:3" ht="11.25" customHeight="1">
      <c r="A15" s="63" t="s">
        <v>0</v>
      </c>
      <c r="B15" s="63"/>
      <c r="C15" s="63"/>
    </row>
    <row r="16" spans="1:3" ht="29.25" customHeight="1">
      <c r="A16" s="72" t="s">
        <v>179</v>
      </c>
      <c r="B16" s="72"/>
      <c r="C16" s="72"/>
    </row>
    <row r="17" spans="1:3" ht="9.75" customHeight="1">
      <c r="A17" s="81" t="s">
        <v>0</v>
      </c>
      <c r="B17" s="81"/>
      <c r="C17" s="81"/>
    </row>
    <row r="18" spans="1:3" ht="28.5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5" customHeight="1">
      <c r="A21" s="9" t="s">
        <v>36</v>
      </c>
      <c r="B21" s="10" t="s">
        <v>184</v>
      </c>
      <c r="C21" s="10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2021-02-17T08:26:44Z</dcterms:modified>
  <cp:category/>
  <cp:version/>
  <cp:contentType/>
  <cp:contentStatus/>
</cp:coreProperties>
</file>