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<sst xmlns="http://schemas.openxmlformats.org/spreadsheetml/2006/main" count="480" uniqueCount="202">
  <si>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</si>
  <si>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</si>
  <si>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</si>
  <si>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</si>
  <si>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</si>
  <si>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</si>
  <si>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</si>
  <si>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</si>
  <si>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</si>
  <si>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</si>
  <si>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</si>
  <si>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</si>
  <si>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</si>
  <si>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</si>
  <si>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</si>
  <si>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</si>
  <si>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</si>
  <si>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</si>
  <si>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</si>
  <si>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</si>
  <si>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</si>
  <si>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</si>
  <si>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</si>
  <si>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</si>
  <si>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</si>
  <si>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</si>
  <si>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</si>
  <si>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</si>
  <si>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</si>
  <si>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</si>
  <si>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</si>
  <si>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</si>
  <si>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</si>
  <si>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</si>
  <si>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</si>
  <si>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</si>
  <si>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</si>
  <si>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</si>
  <si>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</si>
  <si>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</si>
  <si>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</si>
  <si>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</si>
  <si>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</si>
  <si>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</si>
  <si>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</si>
  <si>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</si>
  <si>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</si>
  <si>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</si>
  <si>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</si>
  <si>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</si>
  <si>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</si>
  <si>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</si>
  <si>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</si>
  <si>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</si>
  <si>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</si>
  <si>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</si>
  <si>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</si>
  <si>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</si>
  <si>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</si>
  <si>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</si>
  <si>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</si>
  <si>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</si>
  <si>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</si>
  <si>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</si>
  <si>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</si>
  <si>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</si>
  <si>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</si>
  <si>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</si>
  <si>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</si>
  <si>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</si>
  <si>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</si>
  <si>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</si>
  <si>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</si>
  <si>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</si>
  <si>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</si>
  <si>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</si>
  <si>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</si>
  <si>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</si>
  <si>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</si>
  <si>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</si>
  <si>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</si>
  <si>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</si>
  <si>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</si>
  <si>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</si>
  <si>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</si>
  <si>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</si>
  <si>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</si>
  <si>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</si>
  <si>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</si>
  <si>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</si>
  <si>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</si>
  <si>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</si>
  <si>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</si>
  <si>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</si>
  <si>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</si>
  <si>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</si>
  <si>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</si>
  <si>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</si>
  <si>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</si>
  <si>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</si>
  <si>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</si>
  <si>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</si>
  <si>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</si>
  <si>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</si>
  <si>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</si>
  <si>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</si>
  <si>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</si>
  <si>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</si>
  <si>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</si>
  <si>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</si>
  <si>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</si>
  <si>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</si>
  <si>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</si>
  <si>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</si>
  <si>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</si>
  <si>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</si>
  <si>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</si>
  <si>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</si>
  <si>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</si>
  <si>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</si>
  <si>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</si>
  <si>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</si>
  <si>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</si>
  <si>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</si>
  <si>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</si>
  <si>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</si>
  <si>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</si>
  <si>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</si>
  <si>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</si>
  <si>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</si>
  <si>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</si>
  <si>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</si>
  <si>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</si>
  <si>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</si>
  <si>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</si>
  <si>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</si>
  <si>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</si>
  <si>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</si>
  <si>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</si>
  <si>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</si>
  <si>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</si>
  <si>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</si>
  <si>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</si>
  <si>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</si>
  <si>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</si>
  <si>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</si>
  <si>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</si>
  <si>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</si>
  <si>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</si>
  <si>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</si>
  <si>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.12.2022</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</si>
  <si>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</si>
  <si>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</si>
  <si>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</si>
  <si>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</si>
  <si>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</si>
  <si>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</si>
  <si>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</si>
  <si>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</si>
  <si>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</si>
  <si>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</si>
  <si>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</si>
  <si>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</si>
  <si>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</si>
  <si>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</si>
  <si>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4.6</t>
  </si>
  <si>
    <t>5.6</t>
  </si>
  <si>
    <t>6.6</t>
  </si>
  <si>
    <t>7.6</t>
  </si>
  <si>
    <t>8.6</t>
  </si>
  <si>
    <t>9.6</t>
  </si>
  <si>
    <t>10.6</t>
  </si>
  <si>
    <t>11.6</t>
  </si>
  <si>
    <t>12.6</t>
  </si>
  <si>
    <t>13.6</t>
  </si>
  <si>
    <t>14.4</t>
  </si>
  <si>
    <t>14.5</t>
  </si>
  <si>
    <t>14.6</t>
  </si>
  <si>
    <t>15.1</t>
  </si>
  <si>
    <t>15.2</t>
  </si>
  <si>
    <t>15.3</t>
  </si>
  <si>
    <t>15.4</t>
  </si>
  <si>
    <t>Процент</t>
  </si>
  <si>
    <t>"Комплексный центр социального обслуживания населения" Спировского муниципального  округа</t>
  </si>
  <si>
    <t>______________В.А.Ишенина
 "21"  февраля  2022 г.</t>
  </si>
  <si>
    <t xml:space="preserve"> 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t>
  </si>
  <si>
    <r>
      <rPr>
        <b/>
        <sz val="10"/>
        <rFont val="Times New Roman"/>
        <family val="1"/>
      </rPr>
      <t xml:space="preserve">Государственная услуга 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</si>
  <si>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</si>
  <si>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в связи с приобретением сложной бытовой техники и электроники , получением  технических средств реабилитации  пожилые граждане стали чаще обращаться  к работникам с просьбой обучения пользования бытовой техникой и электроникой ,  техническими средствами реабилитации </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</si>
  <si>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</si>
  <si>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в связи  с увеличением мер социальной поддержки семьям с детьми снизилось количество обращений семей с низким доходом за оказанием материальной помощи</t>
  </si>
  <si>
    <r>
      <rPr>
        <b/>
        <sz val="10"/>
        <rFont val="Times New Roman"/>
        <family val="1"/>
      </rPr>
      <t>Государственная услуга 10</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</si>
  <si>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 xml:space="preserve">в связи с ковид -19 пожилые граждане стали чаще обращаться за оказанием услуг по уборке жилых помещений </t>
  </si>
  <si>
    <r>
      <rPr>
        <b/>
        <sz val="10"/>
        <rFont val="Times New Roman"/>
        <family val="1"/>
      </rPr>
      <t>Государственная услуга 11</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</si>
  <si>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</si>
  <si>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</si>
  <si>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 xml:space="preserve"> в связи с пандемией Ковид-19 и связанными с ней вынужденной самоизоляцией  граждане пожилого возраста не обращались лично за оформлением документов,а пользовались услугами соцработников </t>
  </si>
  <si>
    <t>су</t>
  </si>
  <si>
    <t xml:space="preserve">пожилые граждане с низким доходом в основном проживают в деревнях и они не пользуются оформлением субсидий на жкх </t>
  </si>
  <si>
    <r>
      <rPr>
        <b/>
        <sz val="10"/>
        <rFont val="Times New Roman"/>
        <family val="1"/>
      </rPr>
      <t xml:space="preserve">Государственная услуга 14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</si>
  <si>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пожилые граждане с низким доходом не имеют средств для покупки сложнобытовой техники и в связи с этим  у них отсутствует портребность в обучении  навыкам их использования </t>
  </si>
  <si>
    <r>
      <rPr>
        <b/>
        <sz val="10"/>
        <rFont val="Times New Roman"/>
        <family val="1"/>
      </rPr>
      <t>Государственная услуга 6</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</si>
</sst>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0.0"/>
  </numFmts>
  <fonts count="55">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theme="1"/>
      <name val="Times New Roman"/>
      <family val="1"/>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1" fillId="31" borderId="0" applyNumberFormat="0" applyBorder="0" applyAlignment="0" applyProtection="0"/>
  </cellStyleXfs>
  <cellXfs count="70">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2" fontId="53" fillId="0" borderId="0" xfId="0" applyNumberFormat="1" applyFont="1" applyFill="1" applyAlignment="1">
      <alignment horizontal="center" vertical="center"/>
    </xf>
    <xf numFmtId="0" fontId="52"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2"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3" fillId="0" borderId="0" xfId="0" applyFont="1" applyFill="1" applyAlignment="1">
      <alignment horizontal="center" vertical="center"/>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0" xfId="0" applyFont="1" applyFill="1" applyAlignment="1">
      <alignment/>
    </xf>
    <xf numFmtId="0" fontId="54" fillId="0" borderId="0" xfId="0" applyFont="1" applyFill="1" applyAlignment="1">
      <alignment wrapText="1"/>
    </xf>
    <xf numFmtId="2" fontId="54" fillId="0" borderId="0" xfId="0" applyNumberFormat="1" applyFont="1" applyFill="1" applyAlignment="1">
      <alignment/>
    </xf>
    <xf numFmtId="0" fontId="54"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53" fillId="0" borderId="0" xfId="0" applyFont="1" applyFill="1" applyAlignment="1">
      <alignment wrapText="1"/>
    </xf>
    <xf numFmtId="4" fontId="54" fillId="0" borderId="0" xfId="0" applyNumberFormat="1" applyFont="1" applyFill="1" applyAlignment="1">
      <alignment/>
    </xf>
    <xf numFmtId="0" fontId="54" fillId="0" borderId="10" xfId="0" applyFont="1" applyFill="1" applyBorder="1" applyAlignment="1">
      <alignment/>
    </xf>
    <xf numFmtId="0" fontId="54" fillId="0" borderId="10" xfId="0" applyFont="1" applyFill="1" applyBorder="1" applyAlignment="1">
      <alignment vertical="center"/>
    </xf>
    <xf numFmtId="0" fontId="10" fillId="0" borderId="10" xfId="0" applyFont="1" applyFill="1" applyBorder="1" applyAlignment="1">
      <alignment horizontal="center" vertical="center"/>
    </xf>
    <xf numFmtId="0" fontId="52"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49" fontId="54" fillId="0" borderId="10" xfId="0" applyNumberFormat="1" applyFont="1" applyFill="1" applyBorder="1" applyAlignment="1">
      <alignment horizontal="center" vertical="center"/>
    </xf>
    <xf numFmtId="0" fontId="54" fillId="0" borderId="0" xfId="0" applyFont="1" applyFill="1" applyBorder="1" applyAlignment="1">
      <alignment/>
    </xf>
    <xf numFmtId="0" fontId="3" fillId="0" borderId="0" xfId="0" applyFont="1" applyFill="1" applyAlignment="1">
      <alignment horizontal="center" vertical="center"/>
    </xf>
    <xf numFmtId="0" fontId="7" fillId="0" borderId="16" xfId="0" applyFont="1" applyFill="1" applyBorder="1" applyAlignment="1">
      <alignment horizontal="left" vertical="top"/>
    </xf>
    <xf numFmtId="0" fontId="54" fillId="0"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7"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726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14450" cy="190500"/>
    <xdr:sp>
      <xdr:nvSpPr>
        <xdr:cNvPr id="3" name="AutoShape 182"/>
        <xdr:cNvSpPr>
          <a:spLocks noChangeAspect="1"/>
        </xdr:cNvSpPr>
      </xdr:nvSpPr>
      <xdr:spPr>
        <a:xfrm>
          <a:off x="20888325" y="8505825"/>
          <a:ext cx="1314450"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33660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3"/>
  <sheetViews>
    <sheetView tabSelected="1" view="pageBreakPreview" zoomScale="80" zoomScaleNormal="60" zoomScaleSheetLayoutView="80" workbookViewId="0" topLeftCell="A10">
      <selection activeCell="B48" sqref="B48:D48"/>
    </sheetView>
  </sheetViews>
  <sheetFormatPr defaultColWidth="9.140625" defaultRowHeight="15"/>
  <cols>
    <col min="1" max="1" width="7.8515625" style="29" customWidth="1"/>
    <col min="2" max="2" width="37.7109375" style="29" customWidth="1"/>
    <col min="3" max="3" width="42.8515625" style="29" customWidth="1"/>
    <col min="4" max="4" width="48.7109375" style="29" customWidth="1"/>
    <col min="5" max="7" width="37.7109375" style="29" customWidth="1"/>
    <col min="8" max="8" width="26.28125" style="31" customWidth="1"/>
    <col min="9" max="9" width="33.140625" style="29" customWidth="1"/>
    <col min="10" max="10" width="23.140625" style="29" customWidth="1"/>
    <col min="11" max="11" width="28.00390625" style="29" customWidth="1"/>
    <col min="12" max="12" width="26.28125" style="29" customWidth="1"/>
    <col min="13" max="16384" width="9.140625" style="29" customWidth="1"/>
  </cols>
  <sheetData>
    <row r="1" spans="2:7" ht="12.75">
      <c r="B1" s="1" t="s">
        <v>16</v>
      </c>
      <c r="C1" s="30"/>
      <c r="F1" s="1" t="s">
        <v>23</v>
      </c>
      <c r="G1" s="2"/>
    </row>
    <row r="2" spans="2:7" ht="30" customHeight="1">
      <c r="B2" s="3" t="s">
        <v>17</v>
      </c>
      <c r="C2" s="32"/>
      <c r="F2" s="63" t="s">
        <v>49</v>
      </c>
      <c r="G2" s="2"/>
    </row>
    <row r="3" spans="2:7" ht="38.25">
      <c r="B3" s="4" t="s">
        <v>183</v>
      </c>
      <c r="C3" s="32"/>
      <c r="F3" s="63"/>
      <c r="G3" s="2"/>
    </row>
    <row r="4" spans="2:7" ht="72" customHeight="1">
      <c r="B4" s="4" t="s">
        <v>184</v>
      </c>
      <c r="C4" s="32"/>
      <c r="F4" s="63"/>
      <c r="G4" s="2"/>
    </row>
    <row r="5" spans="1:7" ht="12.75">
      <c r="A5" s="59" t="s">
        <v>4</v>
      </c>
      <c r="B5" s="59"/>
      <c r="C5" s="59"/>
      <c r="D5" s="59"/>
      <c r="E5" s="59"/>
      <c r="F5" s="59"/>
      <c r="G5" s="59"/>
    </row>
    <row r="6" spans="1:7" ht="12.75">
      <c r="A6" s="64" t="s">
        <v>18</v>
      </c>
      <c r="B6" s="64"/>
      <c r="C6" s="64"/>
      <c r="D6" s="64"/>
      <c r="E6" s="64"/>
      <c r="F6" s="64"/>
      <c r="G6" s="64"/>
    </row>
    <row r="7" spans="1:7" ht="12.75">
      <c r="A7" s="60" t="str">
        <f>B3</f>
        <v>"Комплексный центр социального обслуживания населения" Спировского муниципального  округа</v>
      </c>
      <c r="B7" s="61"/>
      <c r="C7" s="61"/>
      <c r="D7" s="61"/>
      <c r="E7" s="61"/>
      <c r="F7" s="61"/>
      <c r="G7" s="61"/>
    </row>
    <row r="8" spans="1:7" ht="12.75">
      <c r="A8" s="54" t="s">
        <v>2</v>
      </c>
      <c r="B8" s="54"/>
      <c r="C8" s="54"/>
      <c r="D8" s="54"/>
      <c r="E8" s="54"/>
      <c r="F8" s="54"/>
      <c r="G8" s="54"/>
    </row>
    <row r="9" spans="1:7" ht="12.75">
      <c r="A9" s="54"/>
      <c r="B9" s="54"/>
      <c r="C9" s="54"/>
      <c r="D9" s="54"/>
      <c r="E9" s="54"/>
      <c r="F9" s="54"/>
      <c r="G9" s="54"/>
    </row>
    <row r="10" spans="1:8" ht="12.75">
      <c r="A10" s="54" t="s">
        <v>150</v>
      </c>
      <c r="B10" s="54"/>
      <c r="C10" s="54"/>
      <c r="D10" s="54"/>
      <c r="E10" s="54"/>
      <c r="F10" s="54"/>
      <c r="G10" s="54"/>
      <c r="H10" s="29"/>
    </row>
    <row r="11" spans="1:7" ht="12.75">
      <c r="A11" s="54"/>
      <c r="B11" s="54"/>
      <c r="C11" s="54"/>
      <c r="D11" s="54"/>
      <c r="E11" s="54"/>
      <c r="F11" s="54"/>
      <c r="G11" s="54"/>
    </row>
    <row r="12" spans="1:7" ht="11.25" customHeight="1">
      <c r="A12" s="54"/>
      <c r="B12" s="54"/>
      <c r="C12" s="54"/>
      <c r="D12" s="54"/>
      <c r="E12" s="54"/>
      <c r="F12" s="54"/>
      <c r="G12" s="54"/>
    </row>
    <row r="13" spans="1:7" ht="12.75">
      <c r="A13" s="54" t="s">
        <v>5</v>
      </c>
      <c r="B13" s="54"/>
      <c r="C13" s="54"/>
      <c r="D13" s="54"/>
      <c r="E13" s="54"/>
      <c r="F13" s="54"/>
      <c r="G13" s="54"/>
    </row>
    <row r="14" spans="1:7" ht="12.75">
      <c r="A14" s="54" t="s">
        <v>1</v>
      </c>
      <c r="B14" s="54"/>
      <c r="C14" s="54"/>
      <c r="D14" s="54"/>
      <c r="E14" s="54"/>
      <c r="F14" s="54"/>
      <c r="G14" s="54"/>
    </row>
    <row r="15" spans="2:6" ht="12.75">
      <c r="B15" s="55"/>
      <c r="C15" s="55"/>
      <c r="D15" s="55"/>
      <c r="E15" s="55"/>
      <c r="F15" s="33"/>
    </row>
    <row r="16" spans="1:7" ht="178.5" customHeight="1">
      <c r="A16" s="5" t="s">
        <v>0</v>
      </c>
      <c r="B16" s="5" t="s">
        <v>13</v>
      </c>
      <c r="C16" s="5" t="s">
        <v>151</v>
      </c>
      <c r="D16" s="5" t="s">
        <v>14</v>
      </c>
      <c r="E16" s="5" t="s">
        <v>15</v>
      </c>
      <c r="F16" s="5" t="s">
        <v>11</v>
      </c>
      <c r="G16" s="6" t="s">
        <v>3</v>
      </c>
    </row>
    <row r="17" spans="1:8" ht="24.75" customHeight="1">
      <c r="A17" s="5">
        <v>1</v>
      </c>
      <c r="B17" s="5">
        <v>2</v>
      </c>
      <c r="C17" s="5">
        <v>3</v>
      </c>
      <c r="D17" s="5">
        <v>4</v>
      </c>
      <c r="E17" s="5">
        <v>5</v>
      </c>
      <c r="F17" s="5" t="s">
        <v>12</v>
      </c>
      <c r="G17" s="5">
        <v>7</v>
      </c>
      <c r="H17" s="34"/>
    </row>
    <row r="18" spans="1:7" ht="12.75">
      <c r="A18" s="45">
        <v>1</v>
      </c>
      <c r="B18" s="8">
        <v>14404113</v>
      </c>
      <c r="C18" s="8">
        <v>526557.31</v>
      </c>
      <c r="D18" s="8">
        <v>273042.33</v>
      </c>
      <c r="E18" s="8">
        <v>14221435.89</v>
      </c>
      <c r="F18" s="8">
        <f>E18/(B18+C18+D18)</f>
        <v>0.9353923102035162</v>
      </c>
      <c r="G18" s="7"/>
    </row>
    <row r="19" spans="1:7" ht="12.75">
      <c r="A19" s="9"/>
      <c r="B19" s="10"/>
      <c r="C19" s="10"/>
      <c r="D19" s="10"/>
      <c r="E19" s="10"/>
      <c r="F19" s="10"/>
      <c r="G19" s="9"/>
    </row>
    <row r="20" spans="1:7" ht="12.75">
      <c r="A20" s="54" t="s">
        <v>6</v>
      </c>
      <c r="B20" s="54"/>
      <c r="C20" s="54"/>
      <c r="D20" s="54"/>
      <c r="E20" s="54"/>
      <c r="F20" s="54"/>
      <c r="G20" s="54"/>
    </row>
    <row r="21" spans="1:7" ht="12.75">
      <c r="A21" s="54" t="s">
        <v>7</v>
      </c>
      <c r="B21" s="54"/>
      <c r="C21" s="54"/>
      <c r="D21" s="54"/>
      <c r="E21" s="54"/>
      <c r="F21" s="54"/>
      <c r="G21" s="54"/>
    </row>
    <row r="22" spans="6:11" ht="14.25" customHeight="1">
      <c r="F22" s="35"/>
      <c r="G22" s="33"/>
      <c r="H22" s="36"/>
      <c r="I22" s="33"/>
      <c r="J22" s="33"/>
      <c r="K22" s="33"/>
    </row>
    <row r="23" spans="1:12" ht="114.75" customHeight="1">
      <c r="A23" s="58" t="s">
        <v>0</v>
      </c>
      <c r="B23" s="56" t="s">
        <v>28</v>
      </c>
      <c r="C23" s="56" t="s">
        <v>29</v>
      </c>
      <c r="D23" s="56" t="s">
        <v>30</v>
      </c>
      <c r="E23" s="56" t="s">
        <v>31</v>
      </c>
      <c r="F23" s="56" t="s">
        <v>8</v>
      </c>
      <c r="G23" s="56" t="s">
        <v>9</v>
      </c>
      <c r="H23" s="56" t="s">
        <v>152</v>
      </c>
      <c r="I23" s="56" t="s">
        <v>32</v>
      </c>
      <c r="J23" s="56" t="s">
        <v>19</v>
      </c>
      <c r="K23" s="56" t="s">
        <v>33</v>
      </c>
      <c r="L23" s="56" t="s">
        <v>10</v>
      </c>
    </row>
    <row r="24" spans="1:12" ht="97.5" customHeight="1">
      <c r="A24" s="58"/>
      <c r="B24" s="57"/>
      <c r="C24" s="57"/>
      <c r="D24" s="57"/>
      <c r="E24" s="57"/>
      <c r="F24" s="57"/>
      <c r="G24" s="57"/>
      <c r="H24" s="57"/>
      <c r="I24" s="57"/>
      <c r="J24" s="57"/>
      <c r="K24" s="57"/>
      <c r="L24" s="57"/>
    </row>
    <row r="25" spans="1:12" ht="12.75">
      <c r="A25" s="5">
        <v>1</v>
      </c>
      <c r="B25" s="5">
        <v>2</v>
      </c>
      <c r="C25" s="5">
        <v>3</v>
      </c>
      <c r="D25" s="5">
        <v>4</v>
      </c>
      <c r="E25" s="5">
        <v>5</v>
      </c>
      <c r="F25" s="5">
        <v>6</v>
      </c>
      <c r="G25" s="5">
        <v>7</v>
      </c>
      <c r="H25" s="11">
        <v>8</v>
      </c>
      <c r="I25" s="5">
        <v>9</v>
      </c>
      <c r="J25" s="5">
        <v>10</v>
      </c>
      <c r="K25" s="5">
        <v>11</v>
      </c>
      <c r="L25" s="5">
        <v>12</v>
      </c>
    </row>
    <row r="26" spans="1:12" ht="77.25" customHeight="1">
      <c r="A26" s="5">
        <v>1</v>
      </c>
      <c r="B26" s="12" t="s">
        <v>35</v>
      </c>
      <c r="C26" s="13" t="s">
        <v>153</v>
      </c>
      <c r="D26" s="7" t="s">
        <v>20</v>
      </c>
      <c r="E26" s="7" t="s">
        <v>34</v>
      </c>
      <c r="F26" s="14">
        <v>83</v>
      </c>
      <c r="G26" s="14">
        <v>80</v>
      </c>
      <c r="H26" s="15">
        <f aca="true" t="shared" si="0" ref="H26:H40">ROUND(G26/F26,2)</f>
        <v>0.96</v>
      </c>
      <c r="I26" s="8">
        <v>2356331.99</v>
      </c>
      <c r="J26" s="16">
        <f aca="true" t="shared" si="1" ref="J26:J40">I26/SUM($I$26:$I$40)</f>
        <v>0.17522522179210784</v>
      </c>
      <c r="K26" s="62">
        <f>SUM(H26*J26,H27*J27,H28*J28,H29*J29,H30*J30,H31*J31,H32*J32,H33*J33,H34*J34,H35*J35,H36*J36,H37*J37,H38*J38,H39*J39,H40*J40)</f>
        <v>1.1025681096444147</v>
      </c>
      <c r="L26" s="14"/>
    </row>
    <row r="27" spans="1:12" ht="63.75">
      <c r="A27" s="5">
        <v>2</v>
      </c>
      <c r="B27" s="12" t="s">
        <v>36</v>
      </c>
      <c r="C27" s="13" t="s">
        <v>154</v>
      </c>
      <c r="D27" s="7" t="s">
        <v>20</v>
      </c>
      <c r="E27" s="7" t="s">
        <v>34</v>
      </c>
      <c r="F27" s="14">
        <v>52</v>
      </c>
      <c r="G27" s="14">
        <v>50</v>
      </c>
      <c r="H27" s="15">
        <f t="shared" si="0"/>
        <v>0.96</v>
      </c>
      <c r="I27" s="8">
        <v>1808968.2</v>
      </c>
      <c r="J27" s="16">
        <f t="shared" si="1"/>
        <v>0.1345213048946766</v>
      </c>
      <c r="K27" s="62"/>
      <c r="L27" s="14"/>
    </row>
    <row r="28" spans="1:12" ht="120" customHeight="1">
      <c r="A28" s="5">
        <v>3</v>
      </c>
      <c r="B28" s="12" t="s">
        <v>37</v>
      </c>
      <c r="C28" s="13" t="s">
        <v>155</v>
      </c>
      <c r="D28" s="7" t="s">
        <v>20</v>
      </c>
      <c r="E28" s="7" t="s">
        <v>34</v>
      </c>
      <c r="F28" s="14">
        <v>42</v>
      </c>
      <c r="G28" s="14">
        <v>75</v>
      </c>
      <c r="H28" s="15">
        <f t="shared" si="0"/>
        <v>1.79</v>
      </c>
      <c r="I28" s="8">
        <v>1127706.08</v>
      </c>
      <c r="J28" s="16">
        <f t="shared" si="1"/>
        <v>0.08386023226901422</v>
      </c>
      <c r="K28" s="62"/>
      <c r="L28" s="14" t="s">
        <v>185</v>
      </c>
    </row>
    <row r="29" spans="1:12" ht="143.25" customHeight="1">
      <c r="A29" s="5">
        <v>4</v>
      </c>
      <c r="B29" s="12" t="s">
        <v>38</v>
      </c>
      <c r="C29" s="13" t="s">
        <v>186</v>
      </c>
      <c r="D29" s="7" t="s">
        <v>20</v>
      </c>
      <c r="E29" s="7" t="s">
        <v>34</v>
      </c>
      <c r="F29" s="14">
        <v>28</v>
      </c>
      <c r="G29" s="14">
        <v>44</v>
      </c>
      <c r="H29" s="15">
        <f t="shared" si="0"/>
        <v>1.57</v>
      </c>
      <c r="I29" s="8">
        <v>745394.55</v>
      </c>
      <c r="J29" s="16">
        <f t="shared" si="1"/>
        <v>0.055430188063770425</v>
      </c>
      <c r="K29" s="62"/>
      <c r="L29" s="14" t="s">
        <v>196</v>
      </c>
    </row>
    <row r="30" spans="1:12" ht="174.75" customHeight="1">
      <c r="A30" s="5">
        <v>5</v>
      </c>
      <c r="B30" s="12" t="s">
        <v>39</v>
      </c>
      <c r="C30" s="13" t="s">
        <v>187</v>
      </c>
      <c r="D30" s="7" t="s">
        <v>20</v>
      </c>
      <c r="E30" s="7" t="s">
        <v>34</v>
      </c>
      <c r="F30" s="14">
        <v>22</v>
      </c>
      <c r="G30" s="14">
        <v>26</v>
      </c>
      <c r="H30" s="15">
        <f t="shared" si="0"/>
        <v>1.18</v>
      </c>
      <c r="I30" s="8">
        <v>592076.3</v>
      </c>
      <c r="J30" s="16">
        <f t="shared" si="1"/>
        <v>0.044028898060901246</v>
      </c>
      <c r="K30" s="62"/>
      <c r="L30" s="14" t="s">
        <v>188</v>
      </c>
    </row>
    <row r="31" spans="1:12" ht="63.75">
      <c r="A31" s="5">
        <v>6</v>
      </c>
      <c r="B31" s="12" t="s">
        <v>40</v>
      </c>
      <c r="C31" s="13" t="s">
        <v>189</v>
      </c>
      <c r="D31" s="7" t="s">
        <v>20</v>
      </c>
      <c r="E31" s="7" t="s">
        <v>34</v>
      </c>
      <c r="F31" s="14">
        <v>2400</v>
      </c>
      <c r="G31" s="14">
        <v>2444</v>
      </c>
      <c r="H31" s="15">
        <f t="shared" si="0"/>
        <v>1.02</v>
      </c>
      <c r="I31" s="8">
        <v>1405776</v>
      </c>
      <c r="J31" s="16">
        <f t="shared" si="1"/>
        <v>0.10453849985291001</v>
      </c>
      <c r="K31" s="62"/>
      <c r="L31" s="14"/>
    </row>
    <row r="32" spans="1:12" ht="51.75">
      <c r="A32" s="5">
        <v>7</v>
      </c>
      <c r="B32" s="12" t="s">
        <v>41</v>
      </c>
      <c r="C32" s="13" t="s">
        <v>157</v>
      </c>
      <c r="D32" s="7" t="s">
        <v>26</v>
      </c>
      <c r="E32" s="7" t="s">
        <v>34</v>
      </c>
      <c r="F32" s="14">
        <v>1</v>
      </c>
      <c r="G32" s="14">
        <v>1</v>
      </c>
      <c r="H32" s="15">
        <f t="shared" si="0"/>
        <v>1</v>
      </c>
      <c r="I32" s="17">
        <v>585.74</v>
      </c>
      <c r="J32" s="16">
        <f t="shared" si="1"/>
        <v>4.355770827204584E-05</v>
      </c>
      <c r="K32" s="62"/>
      <c r="L32" s="14"/>
    </row>
    <row r="33" spans="1:12" ht="51.75">
      <c r="A33" s="5">
        <v>8</v>
      </c>
      <c r="B33" s="12" t="s">
        <v>42</v>
      </c>
      <c r="C33" s="13" t="s">
        <v>158</v>
      </c>
      <c r="D33" s="7" t="s">
        <v>22</v>
      </c>
      <c r="E33" s="7" t="s">
        <v>34</v>
      </c>
      <c r="F33" s="14">
        <v>50</v>
      </c>
      <c r="G33" s="14">
        <v>53</v>
      </c>
      <c r="H33" s="15">
        <f t="shared" si="0"/>
        <v>1.06</v>
      </c>
      <c r="I33" s="8">
        <v>29287</v>
      </c>
      <c r="J33" s="16">
        <f t="shared" si="1"/>
        <v>0.002177885413602292</v>
      </c>
      <c r="K33" s="62"/>
      <c r="L33" s="14"/>
    </row>
    <row r="34" spans="1:12" ht="120" customHeight="1">
      <c r="A34" s="5">
        <v>9</v>
      </c>
      <c r="B34" s="12" t="s">
        <v>43</v>
      </c>
      <c r="C34" s="13" t="s">
        <v>159</v>
      </c>
      <c r="D34" s="13" t="s">
        <v>21</v>
      </c>
      <c r="E34" s="7" t="s">
        <v>34</v>
      </c>
      <c r="F34" s="14">
        <v>305</v>
      </c>
      <c r="G34" s="14">
        <v>279</v>
      </c>
      <c r="H34" s="15">
        <f t="shared" si="0"/>
        <v>0.91</v>
      </c>
      <c r="I34" s="8">
        <v>178650.7</v>
      </c>
      <c r="J34" s="16">
        <f t="shared" si="1"/>
        <v>0.013285101022973981</v>
      </c>
      <c r="K34" s="62"/>
      <c r="L34" s="14" t="s">
        <v>190</v>
      </c>
    </row>
    <row r="35" spans="1:12" ht="120" customHeight="1">
      <c r="A35" s="5">
        <v>10</v>
      </c>
      <c r="B35" s="12" t="s">
        <v>44</v>
      </c>
      <c r="C35" s="13" t="s">
        <v>191</v>
      </c>
      <c r="D35" s="7" t="s">
        <v>20</v>
      </c>
      <c r="E35" s="7" t="s">
        <v>34</v>
      </c>
      <c r="F35" s="14">
        <v>34</v>
      </c>
      <c r="G35" s="14">
        <v>37</v>
      </c>
      <c r="H35" s="15">
        <f t="shared" si="0"/>
        <v>1.09</v>
      </c>
      <c r="I35" s="8">
        <v>996932.7</v>
      </c>
      <c r="J35" s="16">
        <f t="shared" si="1"/>
        <v>0.07413545892966673</v>
      </c>
      <c r="K35" s="62"/>
      <c r="L35" s="14" t="s">
        <v>192</v>
      </c>
    </row>
    <row r="36" spans="1:12" ht="63.75">
      <c r="A36" s="5">
        <v>11</v>
      </c>
      <c r="B36" s="12" t="s">
        <v>45</v>
      </c>
      <c r="C36" s="13" t="s">
        <v>193</v>
      </c>
      <c r="D36" s="7" t="s">
        <v>20</v>
      </c>
      <c r="E36" s="7" t="s">
        <v>34</v>
      </c>
      <c r="F36" s="14">
        <v>38</v>
      </c>
      <c r="G36" s="14">
        <v>37</v>
      </c>
      <c r="H36" s="15">
        <f t="shared" si="0"/>
        <v>0.97</v>
      </c>
      <c r="I36" s="8">
        <v>1375553.64</v>
      </c>
      <c r="J36" s="16">
        <f t="shared" si="1"/>
        <v>0.10229105774519541</v>
      </c>
      <c r="K36" s="62"/>
      <c r="L36" s="14"/>
    </row>
    <row r="37" spans="1:12" ht="120" customHeight="1">
      <c r="A37" s="5">
        <v>12</v>
      </c>
      <c r="B37" s="12" t="s">
        <v>46</v>
      </c>
      <c r="C37" s="13" t="s">
        <v>194</v>
      </c>
      <c r="D37" s="7" t="s">
        <v>20</v>
      </c>
      <c r="E37" s="7" t="s">
        <v>34</v>
      </c>
      <c r="F37" s="14">
        <v>26</v>
      </c>
      <c r="G37" s="14">
        <v>37</v>
      </c>
      <c r="H37" s="15">
        <f t="shared" si="0"/>
        <v>1.42</v>
      </c>
      <c r="I37" s="8">
        <v>724512.1</v>
      </c>
      <c r="J37" s="16">
        <f t="shared" si="1"/>
        <v>0.05387729486012104</v>
      </c>
      <c r="K37" s="62"/>
      <c r="L37" s="14" t="s">
        <v>185</v>
      </c>
    </row>
    <row r="38" spans="1:16" ht="120" customHeight="1">
      <c r="A38" s="5">
        <v>13</v>
      </c>
      <c r="B38" s="12" t="s">
        <v>47</v>
      </c>
      <c r="C38" s="13" t="s">
        <v>195</v>
      </c>
      <c r="D38" s="7" t="s">
        <v>20</v>
      </c>
      <c r="E38" s="7" t="s">
        <v>34</v>
      </c>
      <c r="F38" s="14">
        <v>28</v>
      </c>
      <c r="G38" s="14">
        <v>25</v>
      </c>
      <c r="H38" s="15">
        <f t="shared" si="0"/>
        <v>0.89</v>
      </c>
      <c r="I38" s="8">
        <v>780539.76</v>
      </c>
      <c r="J38" s="16">
        <f t="shared" si="1"/>
        <v>0.05804371079457212</v>
      </c>
      <c r="K38" s="62"/>
      <c r="L38" s="14" t="s">
        <v>198</v>
      </c>
      <c r="P38" s="29" t="s">
        <v>197</v>
      </c>
    </row>
    <row r="39" spans="1:12" ht="93">
      <c r="A39" s="5">
        <v>14</v>
      </c>
      <c r="B39" s="12" t="s">
        <v>48</v>
      </c>
      <c r="C39" s="13" t="s">
        <v>199</v>
      </c>
      <c r="D39" s="7" t="s">
        <v>20</v>
      </c>
      <c r="E39" s="7" t="s">
        <v>34</v>
      </c>
      <c r="F39" s="14">
        <v>13</v>
      </c>
      <c r="G39" s="14">
        <v>8</v>
      </c>
      <c r="H39" s="15">
        <f t="shared" si="0"/>
        <v>0.62</v>
      </c>
      <c r="I39" s="8">
        <v>362860.29</v>
      </c>
      <c r="J39" s="16">
        <f t="shared" si="1"/>
        <v>0.026983580864086372</v>
      </c>
      <c r="K39" s="62"/>
      <c r="L39" s="14" t="s">
        <v>200</v>
      </c>
    </row>
    <row r="40" spans="1:12" ht="331.5">
      <c r="A40" s="5">
        <v>15</v>
      </c>
      <c r="B40" s="18" t="s">
        <v>27</v>
      </c>
      <c r="C40" s="14" t="s">
        <v>161</v>
      </c>
      <c r="D40" s="7" t="s">
        <v>24</v>
      </c>
      <c r="E40" s="7" t="s">
        <v>25</v>
      </c>
      <c r="F40" s="14">
        <v>122</v>
      </c>
      <c r="G40" s="14">
        <v>119</v>
      </c>
      <c r="H40" s="15">
        <f t="shared" si="0"/>
        <v>0.98</v>
      </c>
      <c r="I40" s="8">
        <v>962272.56</v>
      </c>
      <c r="J40" s="16">
        <f t="shared" si="1"/>
        <v>0.07155800772812976</v>
      </c>
      <c r="K40" s="62"/>
      <c r="L40" s="14"/>
    </row>
    <row r="41" spans="1:12" ht="12.75">
      <c r="A41" s="5"/>
      <c r="B41" s="19"/>
      <c r="C41" s="19"/>
      <c r="D41" s="5"/>
      <c r="E41" s="19"/>
      <c r="F41" s="20">
        <f>SUM(F26:F40)</f>
        <v>3244</v>
      </c>
      <c r="G41" s="20">
        <f>SUM(G26:G39)</f>
        <v>3196</v>
      </c>
      <c r="H41" s="21">
        <f>SUM(H26:H40)</f>
        <v>16.42</v>
      </c>
      <c r="I41" s="20">
        <f>SUM(I26:I40)</f>
        <v>13447447.61</v>
      </c>
      <c r="J41" s="20">
        <f>SUM(J26:J40)</f>
        <v>1.0000000000000002</v>
      </c>
      <c r="K41" s="22"/>
      <c r="L41" s="22"/>
    </row>
    <row r="42" spans="5:10" ht="12.75">
      <c r="E42" s="37"/>
      <c r="F42" s="23">
        <f>F31+F32+F33+F34</f>
        <v>2756</v>
      </c>
      <c r="G42" s="23">
        <f>G31+G32+G33+G34</f>
        <v>2777</v>
      </c>
      <c r="J42" s="38"/>
    </row>
    <row r="43" spans="1:8" ht="12.75">
      <c r="A43" s="54" t="s">
        <v>50</v>
      </c>
      <c r="B43" s="54"/>
      <c r="C43" s="54"/>
      <c r="D43" s="54"/>
      <c r="E43" s="54"/>
      <c r="F43" s="54"/>
      <c r="G43" s="54"/>
      <c r="H43" s="29"/>
    </row>
    <row r="44" spans="1:8" ht="12.75">
      <c r="A44" s="54" t="s">
        <v>51</v>
      </c>
      <c r="B44" s="54"/>
      <c r="C44" s="54"/>
      <c r="D44" s="54"/>
      <c r="E44" s="54"/>
      <c r="F44" s="54"/>
      <c r="G44" s="54"/>
      <c r="H44" s="29"/>
    </row>
    <row r="45" ht="12.75">
      <c r="H45" s="29"/>
    </row>
    <row r="46" spans="2:8" ht="51">
      <c r="B46" s="5" t="s">
        <v>52</v>
      </c>
      <c r="C46" s="5" t="s">
        <v>53</v>
      </c>
      <c r="D46" s="5" t="s">
        <v>54</v>
      </c>
      <c r="H46" s="29"/>
    </row>
    <row r="47" spans="2:8" ht="12.75">
      <c r="B47" s="5">
        <v>1</v>
      </c>
      <c r="C47" s="5">
        <v>2</v>
      </c>
      <c r="D47" s="5">
        <v>3</v>
      </c>
      <c r="H47" s="29"/>
    </row>
    <row r="48" spans="2:8" ht="12.75">
      <c r="B48" s="15">
        <f>K26</f>
        <v>1.1025681096444147</v>
      </c>
      <c r="C48" s="15">
        <f>F18</f>
        <v>0.9353923102035162</v>
      </c>
      <c r="D48" s="24">
        <f>B48/C48</f>
        <v>1.1787226574532406</v>
      </c>
      <c r="H48" s="29"/>
    </row>
    <row r="49" ht="12.75">
      <c r="H49" s="29"/>
    </row>
    <row r="50" spans="1:8" ht="12.75">
      <c r="A50" s="54" t="s">
        <v>55</v>
      </c>
      <c r="B50" s="54"/>
      <c r="C50" s="54"/>
      <c r="D50" s="54"/>
      <c r="E50" s="54"/>
      <c r="F50" s="54"/>
      <c r="G50" s="54"/>
      <c r="H50" s="29"/>
    </row>
    <row r="51" spans="1:8" ht="12.75">
      <c r="A51" s="54" t="s">
        <v>56</v>
      </c>
      <c r="B51" s="54"/>
      <c r="C51" s="54"/>
      <c r="D51" s="54"/>
      <c r="E51" s="54"/>
      <c r="F51" s="54"/>
      <c r="G51" s="54"/>
      <c r="H51" s="29"/>
    </row>
    <row r="52" ht="12.75">
      <c r="H52" s="29"/>
    </row>
    <row r="53" spans="1:10" ht="51">
      <c r="A53" s="58" t="s">
        <v>57</v>
      </c>
      <c r="B53" s="58" t="s">
        <v>58</v>
      </c>
      <c r="C53" s="58" t="s">
        <v>59</v>
      </c>
      <c r="D53" s="68" t="s">
        <v>60</v>
      </c>
      <c r="E53" s="69"/>
      <c r="F53" s="58" t="s">
        <v>61</v>
      </c>
      <c r="G53" s="58" t="s">
        <v>62</v>
      </c>
      <c r="H53" s="65" t="s">
        <v>63</v>
      </c>
      <c r="I53" s="25" t="s">
        <v>64</v>
      </c>
      <c r="J53" s="67" t="s">
        <v>65</v>
      </c>
    </row>
    <row r="54" spans="1:10" ht="12.75">
      <c r="A54" s="58"/>
      <c r="B54" s="58"/>
      <c r="C54" s="58"/>
      <c r="D54" s="46" t="s">
        <v>66</v>
      </c>
      <c r="E54" s="46" t="s">
        <v>67</v>
      </c>
      <c r="F54" s="58"/>
      <c r="G54" s="58"/>
      <c r="H54" s="66"/>
      <c r="I54" s="26" t="s">
        <v>68</v>
      </c>
      <c r="J54" s="67"/>
    </row>
    <row r="55" spans="1:10" ht="12.75">
      <c r="A55" s="5">
        <v>1</v>
      </c>
      <c r="B55" s="5">
        <v>2</v>
      </c>
      <c r="C55" s="5">
        <v>3</v>
      </c>
      <c r="D55" s="5">
        <v>4</v>
      </c>
      <c r="E55" s="5">
        <v>5</v>
      </c>
      <c r="F55" s="5">
        <v>6</v>
      </c>
      <c r="G55" s="5">
        <v>7</v>
      </c>
      <c r="H55" s="5">
        <v>8</v>
      </c>
      <c r="I55" s="5">
        <v>9</v>
      </c>
      <c r="J55" s="5">
        <v>10</v>
      </c>
    </row>
    <row r="56" spans="1:10" ht="52.5">
      <c r="A56" s="47" t="s">
        <v>71</v>
      </c>
      <c r="B56" s="42" t="str">
        <f>B26</f>
        <v>880000О.99.0.АЭ22АА10000</v>
      </c>
      <c r="C56" s="43" t="s">
        <v>153</v>
      </c>
      <c r="D56" s="19" t="s">
        <v>69</v>
      </c>
      <c r="E56" s="48" t="s">
        <v>70</v>
      </c>
      <c r="F56" s="5">
        <v>100</v>
      </c>
      <c r="G56" s="28">
        <f>H26*100</f>
        <v>96</v>
      </c>
      <c r="H56" s="5">
        <v>5</v>
      </c>
      <c r="I56" s="27">
        <f>G56/F56</f>
        <v>0.96</v>
      </c>
      <c r="J56" s="39"/>
    </row>
    <row r="57" spans="1:10" ht="280.5">
      <c r="A57" s="47" t="s">
        <v>73</v>
      </c>
      <c r="B57" s="42" t="str">
        <f>B56</f>
        <v>880000О.99.0.АЭ22АА10000</v>
      </c>
      <c r="C57" s="43" t="s">
        <v>153</v>
      </c>
      <c r="D57" s="49" t="s">
        <v>72</v>
      </c>
      <c r="E57" s="48" t="s">
        <v>70</v>
      </c>
      <c r="F57" s="5">
        <v>100</v>
      </c>
      <c r="G57" s="28">
        <v>100</v>
      </c>
      <c r="H57" s="5">
        <v>5</v>
      </c>
      <c r="I57" s="5">
        <f>G57/F57</f>
        <v>1</v>
      </c>
      <c r="J57" s="39"/>
    </row>
    <row r="58" spans="1:10" ht="52.5">
      <c r="A58" s="47" t="s">
        <v>76</v>
      </c>
      <c r="B58" s="42" t="str">
        <f>B56</f>
        <v>880000О.99.0.АЭ22АА10000</v>
      </c>
      <c r="C58" s="43" t="s">
        <v>153</v>
      </c>
      <c r="D58" s="49" t="s">
        <v>74</v>
      </c>
      <c r="E58" s="48" t="s">
        <v>75</v>
      </c>
      <c r="F58" s="5">
        <v>0</v>
      </c>
      <c r="G58" s="28">
        <v>0</v>
      </c>
      <c r="H58" s="5">
        <v>5</v>
      </c>
      <c r="I58" s="5">
        <v>0</v>
      </c>
      <c r="J58" s="39"/>
    </row>
    <row r="59" spans="1:10" ht="63.75">
      <c r="A59" s="47" t="s">
        <v>78</v>
      </c>
      <c r="B59" s="42" t="str">
        <f>B56</f>
        <v>880000О.99.0.АЭ22АА10000</v>
      </c>
      <c r="C59" s="43" t="s">
        <v>153</v>
      </c>
      <c r="D59" s="50" t="s">
        <v>77</v>
      </c>
      <c r="E59" s="48" t="s">
        <v>70</v>
      </c>
      <c r="F59" s="5">
        <v>100</v>
      </c>
      <c r="G59" s="28">
        <v>100</v>
      </c>
      <c r="H59" s="5">
        <v>5</v>
      </c>
      <c r="I59" s="5">
        <f aca="true" t="shared" si="2" ref="I59:I109">G59/F59</f>
        <v>1</v>
      </c>
      <c r="J59" s="39"/>
    </row>
    <row r="60" spans="1:10" ht="52.5">
      <c r="A60" s="47" t="s">
        <v>80</v>
      </c>
      <c r="B60" s="42" t="str">
        <f>B56</f>
        <v>880000О.99.0.АЭ22АА10000</v>
      </c>
      <c r="C60" s="43" t="s">
        <v>153</v>
      </c>
      <c r="D60" s="49" t="s">
        <v>79</v>
      </c>
      <c r="E60" s="48" t="s">
        <v>70</v>
      </c>
      <c r="F60" s="5">
        <v>100</v>
      </c>
      <c r="G60" s="28">
        <v>100</v>
      </c>
      <c r="H60" s="5">
        <v>5</v>
      </c>
      <c r="I60" s="5">
        <f t="shared" si="2"/>
        <v>1</v>
      </c>
      <c r="J60" s="39"/>
    </row>
    <row r="61" spans="1:10" ht="52.5">
      <c r="A61" s="47" t="s">
        <v>162</v>
      </c>
      <c r="B61" s="42" t="str">
        <f>B56</f>
        <v>880000О.99.0.АЭ22АА10000</v>
      </c>
      <c r="C61" s="43" t="s">
        <v>153</v>
      </c>
      <c r="D61" s="49" t="s">
        <v>81</v>
      </c>
      <c r="E61" s="48" t="s">
        <v>70</v>
      </c>
      <c r="F61" s="5">
        <v>100</v>
      </c>
      <c r="G61" s="28">
        <v>95</v>
      </c>
      <c r="H61" s="5">
        <v>5</v>
      </c>
      <c r="I61" s="5">
        <f t="shared" si="2"/>
        <v>0.95</v>
      </c>
      <c r="J61" s="39"/>
    </row>
    <row r="62" spans="1:10" ht="52.5">
      <c r="A62" s="47" t="s">
        <v>82</v>
      </c>
      <c r="B62" s="42" t="str">
        <f>B27</f>
        <v>880000О.99.0.АЭ22АА19000</v>
      </c>
      <c r="C62" s="43" t="s">
        <v>154</v>
      </c>
      <c r="D62" s="19" t="s">
        <v>69</v>
      </c>
      <c r="E62" s="48" t="s">
        <v>70</v>
      </c>
      <c r="F62" s="5">
        <v>100</v>
      </c>
      <c r="G62" s="28">
        <f>H27*100</f>
        <v>96</v>
      </c>
      <c r="H62" s="5">
        <v>5</v>
      </c>
      <c r="I62" s="27">
        <f>G62/F62</f>
        <v>0.96</v>
      </c>
      <c r="J62" s="39"/>
    </row>
    <row r="63" spans="1:10" ht="280.5">
      <c r="A63" s="47" t="s">
        <v>83</v>
      </c>
      <c r="B63" s="42" t="str">
        <f>B62</f>
        <v>880000О.99.0.АЭ22АА19000</v>
      </c>
      <c r="C63" s="43" t="s">
        <v>154</v>
      </c>
      <c r="D63" s="51" t="s">
        <v>72</v>
      </c>
      <c r="E63" s="48" t="s">
        <v>70</v>
      </c>
      <c r="F63" s="5">
        <v>100</v>
      </c>
      <c r="G63" s="28">
        <v>100</v>
      </c>
      <c r="H63" s="5">
        <v>5</v>
      </c>
      <c r="I63" s="5">
        <f t="shared" si="2"/>
        <v>1</v>
      </c>
      <c r="J63" s="39"/>
    </row>
    <row r="64" spans="1:10" ht="52.5">
      <c r="A64" s="47" t="s">
        <v>84</v>
      </c>
      <c r="B64" s="42" t="str">
        <f>B62</f>
        <v>880000О.99.0.АЭ22АА19000</v>
      </c>
      <c r="C64" s="43" t="s">
        <v>154</v>
      </c>
      <c r="D64" s="51" t="s">
        <v>74</v>
      </c>
      <c r="E64" s="48" t="s">
        <v>70</v>
      </c>
      <c r="F64" s="5">
        <v>0</v>
      </c>
      <c r="G64" s="28">
        <v>0</v>
      </c>
      <c r="H64" s="5">
        <v>5</v>
      </c>
      <c r="I64" s="5">
        <v>0</v>
      </c>
      <c r="J64" s="39"/>
    </row>
    <row r="65" spans="1:10" ht="63.75">
      <c r="A65" s="47" t="s">
        <v>85</v>
      </c>
      <c r="B65" s="42" t="str">
        <f>B62</f>
        <v>880000О.99.0.АЭ22АА19000</v>
      </c>
      <c r="C65" s="43" t="s">
        <v>154</v>
      </c>
      <c r="D65" s="19" t="s">
        <v>77</v>
      </c>
      <c r="E65" s="48" t="s">
        <v>70</v>
      </c>
      <c r="F65" s="5">
        <v>100</v>
      </c>
      <c r="G65" s="28">
        <v>100</v>
      </c>
      <c r="H65" s="5">
        <v>5</v>
      </c>
      <c r="I65" s="5">
        <f t="shared" si="2"/>
        <v>1</v>
      </c>
      <c r="J65" s="39"/>
    </row>
    <row r="66" spans="1:10" ht="52.5">
      <c r="A66" s="47" t="s">
        <v>86</v>
      </c>
      <c r="B66" s="42" t="str">
        <f>B62</f>
        <v>880000О.99.0.АЭ22АА19000</v>
      </c>
      <c r="C66" s="43" t="s">
        <v>154</v>
      </c>
      <c r="D66" s="51" t="s">
        <v>79</v>
      </c>
      <c r="E66" s="48" t="s">
        <v>70</v>
      </c>
      <c r="F66" s="5">
        <v>100</v>
      </c>
      <c r="G66" s="28">
        <v>100</v>
      </c>
      <c r="H66" s="5">
        <v>5</v>
      </c>
      <c r="I66" s="5">
        <f t="shared" si="2"/>
        <v>1</v>
      </c>
      <c r="J66" s="39"/>
    </row>
    <row r="67" spans="1:10" ht="52.5">
      <c r="A67" s="47" t="s">
        <v>163</v>
      </c>
      <c r="B67" s="42" t="str">
        <f>B62</f>
        <v>880000О.99.0.АЭ22АА19000</v>
      </c>
      <c r="C67" s="43" t="s">
        <v>154</v>
      </c>
      <c r="D67" s="51" t="s">
        <v>81</v>
      </c>
      <c r="E67" s="48" t="s">
        <v>70</v>
      </c>
      <c r="F67" s="5">
        <v>100</v>
      </c>
      <c r="G67" s="28">
        <v>95</v>
      </c>
      <c r="H67" s="5">
        <v>5</v>
      </c>
      <c r="I67" s="5">
        <f t="shared" si="2"/>
        <v>0.95</v>
      </c>
      <c r="J67" s="39"/>
    </row>
    <row r="68" spans="1:10" ht="102">
      <c r="A68" s="47" t="s">
        <v>87</v>
      </c>
      <c r="B68" s="42" t="str">
        <f>B28</f>
        <v>880000О.99.0.АЭ22АА28000</v>
      </c>
      <c r="C68" s="43" t="s">
        <v>155</v>
      </c>
      <c r="D68" s="19" t="s">
        <v>69</v>
      </c>
      <c r="E68" s="48" t="s">
        <v>70</v>
      </c>
      <c r="F68" s="5">
        <v>100</v>
      </c>
      <c r="G68" s="28">
        <f>H28*100</f>
        <v>179</v>
      </c>
      <c r="H68" s="5">
        <v>5</v>
      </c>
      <c r="I68" s="27">
        <f>G68/F68</f>
        <v>1.79</v>
      </c>
      <c r="J68" s="14" t="s">
        <v>185</v>
      </c>
    </row>
    <row r="69" spans="1:10" ht="280.5">
      <c r="A69" s="47" t="s">
        <v>88</v>
      </c>
      <c r="B69" s="42" t="str">
        <f>B68</f>
        <v>880000О.99.0.АЭ22АА28000</v>
      </c>
      <c r="C69" s="43" t="s">
        <v>155</v>
      </c>
      <c r="D69" s="51" t="s">
        <v>72</v>
      </c>
      <c r="E69" s="48" t="s">
        <v>70</v>
      </c>
      <c r="F69" s="5">
        <v>100</v>
      </c>
      <c r="G69" s="28">
        <v>100</v>
      </c>
      <c r="H69" s="5">
        <v>5</v>
      </c>
      <c r="I69" s="5">
        <v>1</v>
      </c>
      <c r="J69" s="39"/>
    </row>
    <row r="70" spans="1:10" ht="52.5">
      <c r="A70" s="47" t="s">
        <v>89</v>
      </c>
      <c r="B70" s="42" t="str">
        <f>B68</f>
        <v>880000О.99.0.АЭ22АА28000</v>
      </c>
      <c r="C70" s="43" t="s">
        <v>155</v>
      </c>
      <c r="D70" s="51" t="s">
        <v>74</v>
      </c>
      <c r="E70" s="48" t="s">
        <v>75</v>
      </c>
      <c r="F70" s="5">
        <v>0</v>
      </c>
      <c r="G70" s="28">
        <v>0</v>
      </c>
      <c r="H70" s="5">
        <v>5</v>
      </c>
      <c r="I70" s="5">
        <v>0</v>
      </c>
      <c r="J70" s="39"/>
    </row>
    <row r="71" spans="1:10" ht="63.75">
      <c r="A71" s="47" t="s">
        <v>90</v>
      </c>
      <c r="B71" s="42" t="str">
        <f>B68</f>
        <v>880000О.99.0.АЭ22АА28000</v>
      </c>
      <c r="C71" s="43" t="s">
        <v>155</v>
      </c>
      <c r="D71" s="19" t="s">
        <v>77</v>
      </c>
      <c r="E71" s="48" t="s">
        <v>70</v>
      </c>
      <c r="F71" s="5">
        <v>100</v>
      </c>
      <c r="G71" s="28">
        <v>100</v>
      </c>
      <c r="H71" s="5">
        <v>5</v>
      </c>
      <c r="I71" s="5">
        <v>1</v>
      </c>
      <c r="J71" s="39"/>
    </row>
    <row r="72" spans="1:10" ht="52.5">
      <c r="A72" s="47" t="s">
        <v>91</v>
      </c>
      <c r="B72" s="42" t="str">
        <f>B68</f>
        <v>880000О.99.0.АЭ22АА28000</v>
      </c>
      <c r="C72" s="43" t="s">
        <v>155</v>
      </c>
      <c r="D72" s="51" t="s">
        <v>79</v>
      </c>
      <c r="E72" s="48" t="s">
        <v>70</v>
      </c>
      <c r="F72" s="5">
        <v>100</v>
      </c>
      <c r="G72" s="28">
        <v>100</v>
      </c>
      <c r="H72" s="5">
        <v>5</v>
      </c>
      <c r="I72" s="5">
        <f t="shared" si="2"/>
        <v>1</v>
      </c>
      <c r="J72" s="39"/>
    </row>
    <row r="73" spans="1:10" ht="52.5">
      <c r="A73" s="47" t="s">
        <v>164</v>
      </c>
      <c r="B73" s="42" t="str">
        <f>B68</f>
        <v>880000О.99.0.АЭ22АА28000</v>
      </c>
      <c r="C73" s="43" t="s">
        <v>155</v>
      </c>
      <c r="D73" s="51" t="s">
        <v>81</v>
      </c>
      <c r="E73" s="48" t="s">
        <v>70</v>
      </c>
      <c r="F73" s="5">
        <v>100</v>
      </c>
      <c r="G73" s="28">
        <v>95</v>
      </c>
      <c r="H73" s="5">
        <v>5</v>
      </c>
      <c r="I73" s="5">
        <f t="shared" si="2"/>
        <v>0.95</v>
      </c>
      <c r="J73" s="39"/>
    </row>
    <row r="74" spans="1:10" ht="76.5">
      <c r="A74" s="47" t="s">
        <v>92</v>
      </c>
      <c r="B74" s="42" t="str">
        <f>B29</f>
        <v>880000О.99.0.АЭ22АА55000</v>
      </c>
      <c r="C74" s="43" t="s">
        <v>186</v>
      </c>
      <c r="D74" s="19" t="s">
        <v>69</v>
      </c>
      <c r="E74" s="48" t="s">
        <v>70</v>
      </c>
      <c r="F74" s="5">
        <v>100</v>
      </c>
      <c r="G74" s="28">
        <f>H29*100</f>
        <v>157</v>
      </c>
      <c r="H74" s="5">
        <v>5</v>
      </c>
      <c r="I74" s="27">
        <f>G74/F74</f>
        <v>1.57</v>
      </c>
      <c r="J74" s="14" t="s">
        <v>198</v>
      </c>
    </row>
    <row r="75" spans="1:10" ht="280.5">
      <c r="A75" s="47" t="s">
        <v>93</v>
      </c>
      <c r="B75" s="42" t="str">
        <f>B74</f>
        <v>880000О.99.0.АЭ22АА55000</v>
      </c>
      <c r="C75" s="43" t="s">
        <v>186</v>
      </c>
      <c r="D75" s="51" t="s">
        <v>72</v>
      </c>
      <c r="E75" s="48" t="s">
        <v>70</v>
      </c>
      <c r="F75" s="5">
        <v>100</v>
      </c>
      <c r="G75" s="28">
        <v>100</v>
      </c>
      <c r="H75" s="5">
        <v>5</v>
      </c>
      <c r="I75" s="5">
        <f t="shared" si="2"/>
        <v>1</v>
      </c>
      <c r="J75" s="39"/>
    </row>
    <row r="76" spans="1:10" ht="52.5">
      <c r="A76" s="47" t="s">
        <v>94</v>
      </c>
      <c r="B76" s="42" t="str">
        <f>B74</f>
        <v>880000О.99.0.АЭ22АА55000</v>
      </c>
      <c r="C76" s="43" t="s">
        <v>186</v>
      </c>
      <c r="D76" s="51" t="s">
        <v>74</v>
      </c>
      <c r="E76" s="48" t="s">
        <v>75</v>
      </c>
      <c r="F76" s="5">
        <v>0</v>
      </c>
      <c r="G76" s="28">
        <v>0</v>
      </c>
      <c r="H76" s="5">
        <v>5</v>
      </c>
      <c r="I76" s="5">
        <v>1</v>
      </c>
      <c r="J76" s="39"/>
    </row>
    <row r="77" spans="1:10" ht="63.75">
      <c r="A77" s="47" t="s">
        <v>95</v>
      </c>
      <c r="B77" s="42" t="str">
        <f>B74</f>
        <v>880000О.99.0.АЭ22АА55000</v>
      </c>
      <c r="C77" s="43" t="s">
        <v>186</v>
      </c>
      <c r="D77" s="19" t="s">
        <v>77</v>
      </c>
      <c r="E77" s="48" t="s">
        <v>70</v>
      </c>
      <c r="F77" s="5">
        <v>100</v>
      </c>
      <c r="G77" s="28">
        <v>100</v>
      </c>
      <c r="H77" s="5">
        <v>5</v>
      </c>
      <c r="I77" s="5">
        <f t="shared" si="2"/>
        <v>1</v>
      </c>
      <c r="J77" s="39"/>
    </row>
    <row r="78" spans="1:10" ht="52.5">
      <c r="A78" s="47" t="s">
        <v>96</v>
      </c>
      <c r="B78" s="42" t="str">
        <f>B74</f>
        <v>880000О.99.0.АЭ22АА55000</v>
      </c>
      <c r="C78" s="43" t="s">
        <v>186</v>
      </c>
      <c r="D78" s="51" t="s">
        <v>79</v>
      </c>
      <c r="E78" s="48" t="s">
        <v>70</v>
      </c>
      <c r="F78" s="5">
        <v>100</v>
      </c>
      <c r="G78" s="28">
        <v>100</v>
      </c>
      <c r="H78" s="5">
        <v>5</v>
      </c>
      <c r="I78" s="5">
        <f t="shared" si="2"/>
        <v>1</v>
      </c>
      <c r="J78" s="39"/>
    </row>
    <row r="79" spans="1:10" ht="52.5">
      <c r="A79" s="47" t="s">
        <v>165</v>
      </c>
      <c r="B79" s="42" t="str">
        <f>B74</f>
        <v>880000О.99.0.АЭ22АА55000</v>
      </c>
      <c r="C79" s="43" t="s">
        <v>186</v>
      </c>
      <c r="D79" s="51" t="s">
        <v>81</v>
      </c>
      <c r="E79" s="48" t="s">
        <v>70</v>
      </c>
      <c r="F79" s="5">
        <v>100</v>
      </c>
      <c r="G79" s="28">
        <v>95</v>
      </c>
      <c r="H79" s="5">
        <v>5</v>
      </c>
      <c r="I79" s="5">
        <f t="shared" si="2"/>
        <v>0.95</v>
      </c>
      <c r="J79" s="39"/>
    </row>
    <row r="80" spans="1:10" ht="102">
      <c r="A80" s="47" t="s">
        <v>97</v>
      </c>
      <c r="B80" s="42" t="str">
        <f>B30</f>
        <v>880000О.99.0.АЭ22АА64000</v>
      </c>
      <c r="C80" s="43" t="s">
        <v>187</v>
      </c>
      <c r="D80" s="19" t="s">
        <v>69</v>
      </c>
      <c r="E80" s="48" t="s">
        <v>70</v>
      </c>
      <c r="F80" s="5">
        <v>100</v>
      </c>
      <c r="G80" s="28">
        <f>H30*100</f>
        <v>118</v>
      </c>
      <c r="H80" s="5">
        <v>5</v>
      </c>
      <c r="I80" s="27">
        <f>G80/F80</f>
        <v>1.18</v>
      </c>
      <c r="J80" s="14" t="s">
        <v>200</v>
      </c>
    </row>
    <row r="81" spans="1:10" ht="280.5">
      <c r="A81" s="47" t="s">
        <v>98</v>
      </c>
      <c r="B81" s="42" t="str">
        <f>B80</f>
        <v>880000О.99.0.АЭ22АА64000</v>
      </c>
      <c r="C81" s="43" t="s">
        <v>187</v>
      </c>
      <c r="D81" s="51" t="s">
        <v>72</v>
      </c>
      <c r="E81" s="48" t="s">
        <v>70</v>
      </c>
      <c r="F81" s="5">
        <v>100</v>
      </c>
      <c r="G81" s="28">
        <v>100</v>
      </c>
      <c r="H81" s="5">
        <v>5</v>
      </c>
      <c r="I81" s="5">
        <f t="shared" si="2"/>
        <v>1</v>
      </c>
      <c r="J81" s="40"/>
    </row>
    <row r="82" spans="1:10" ht="93">
      <c r="A82" s="47" t="s">
        <v>99</v>
      </c>
      <c r="B82" s="42" t="str">
        <f>B80</f>
        <v>880000О.99.0.АЭ22АА64000</v>
      </c>
      <c r="C82" s="43" t="s">
        <v>156</v>
      </c>
      <c r="D82" s="51" t="s">
        <v>74</v>
      </c>
      <c r="E82" s="48" t="s">
        <v>75</v>
      </c>
      <c r="F82" s="5">
        <v>0</v>
      </c>
      <c r="G82" s="28">
        <v>0</v>
      </c>
      <c r="H82" s="5">
        <v>5</v>
      </c>
      <c r="I82" s="5">
        <v>0</v>
      </c>
      <c r="J82" s="40"/>
    </row>
    <row r="83" spans="1:10" ht="93">
      <c r="A83" s="47" t="s">
        <v>100</v>
      </c>
      <c r="B83" s="42" t="str">
        <f>B80</f>
        <v>880000О.99.0.АЭ22АА64000</v>
      </c>
      <c r="C83" s="43" t="s">
        <v>187</v>
      </c>
      <c r="D83" s="19" t="s">
        <v>77</v>
      </c>
      <c r="E83" s="48" t="s">
        <v>70</v>
      </c>
      <c r="F83" s="5">
        <v>100</v>
      </c>
      <c r="G83" s="28">
        <v>100</v>
      </c>
      <c r="H83" s="5">
        <v>5</v>
      </c>
      <c r="I83" s="5">
        <f t="shared" si="2"/>
        <v>1</v>
      </c>
      <c r="J83" s="40"/>
    </row>
    <row r="84" spans="1:10" ht="93">
      <c r="A84" s="47" t="s">
        <v>101</v>
      </c>
      <c r="B84" s="42" t="str">
        <f>B80</f>
        <v>880000О.99.0.АЭ22АА64000</v>
      </c>
      <c r="C84" s="43" t="s">
        <v>187</v>
      </c>
      <c r="D84" s="51" t="s">
        <v>79</v>
      </c>
      <c r="E84" s="48" t="s">
        <v>70</v>
      </c>
      <c r="F84" s="5">
        <v>100</v>
      </c>
      <c r="G84" s="28">
        <v>100</v>
      </c>
      <c r="H84" s="5">
        <v>5</v>
      </c>
      <c r="I84" s="5">
        <f t="shared" si="2"/>
        <v>1</v>
      </c>
      <c r="J84" s="40"/>
    </row>
    <row r="85" spans="1:10" ht="93">
      <c r="A85" s="47" t="s">
        <v>166</v>
      </c>
      <c r="B85" s="42" t="str">
        <f>B80</f>
        <v>880000О.99.0.АЭ22АА64000</v>
      </c>
      <c r="C85" s="43" t="s">
        <v>187</v>
      </c>
      <c r="D85" s="51" t="s">
        <v>81</v>
      </c>
      <c r="E85" s="48" t="s">
        <v>70</v>
      </c>
      <c r="F85" s="5">
        <v>100</v>
      </c>
      <c r="G85" s="28">
        <v>95</v>
      </c>
      <c r="H85" s="5">
        <v>5</v>
      </c>
      <c r="I85" s="5">
        <f t="shared" si="2"/>
        <v>0.95</v>
      </c>
      <c r="J85" s="40"/>
    </row>
    <row r="86" spans="1:10" ht="51.75">
      <c r="A86" s="47" t="s">
        <v>102</v>
      </c>
      <c r="B86" s="42" t="str">
        <f>B31</f>
        <v>870000О.99.0.АЭ25АА73000</v>
      </c>
      <c r="C86" s="43" t="s">
        <v>189</v>
      </c>
      <c r="D86" s="19" t="s">
        <v>69</v>
      </c>
      <c r="E86" s="48" t="s">
        <v>70</v>
      </c>
      <c r="F86" s="5">
        <v>100</v>
      </c>
      <c r="G86" s="28">
        <f>H31*100</f>
        <v>102</v>
      </c>
      <c r="H86" s="5">
        <v>5</v>
      </c>
      <c r="I86" s="27">
        <f>G86/F86</f>
        <v>1.02</v>
      </c>
      <c r="J86" s="40"/>
    </row>
    <row r="87" spans="1:10" ht="280.5">
      <c r="A87" s="47" t="s">
        <v>103</v>
      </c>
      <c r="B87" s="42" t="str">
        <f>B86</f>
        <v>870000О.99.0.АЭ25АА73000</v>
      </c>
      <c r="C87" s="43" t="s">
        <v>189</v>
      </c>
      <c r="D87" s="51" t="s">
        <v>72</v>
      </c>
      <c r="E87" s="48" t="s">
        <v>70</v>
      </c>
      <c r="F87" s="5">
        <v>100</v>
      </c>
      <c r="G87" s="28">
        <v>95100</v>
      </c>
      <c r="H87" s="5">
        <v>5</v>
      </c>
      <c r="I87" s="5">
        <f t="shared" si="2"/>
        <v>951</v>
      </c>
      <c r="J87" s="40"/>
    </row>
    <row r="88" spans="1:10" ht="51.75">
      <c r="A88" s="47" t="s">
        <v>104</v>
      </c>
      <c r="B88" s="42" t="str">
        <f>B86</f>
        <v>870000О.99.0.АЭ25АА73000</v>
      </c>
      <c r="C88" s="43" t="s">
        <v>189</v>
      </c>
      <c r="D88" s="51" t="s">
        <v>74</v>
      </c>
      <c r="E88" s="48" t="s">
        <v>75</v>
      </c>
      <c r="F88" s="5">
        <v>0</v>
      </c>
      <c r="G88" s="28">
        <v>0</v>
      </c>
      <c r="H88" s="5">
        <v>5</v>
      </c>
      <c r="I88" s="5">
        <v>0</v>
      </c>
      <c r="J88" s="40"/>
    </row>
    <row r="89" spans="1:10" ht="63.75">
      <c r="A89" s="47" t="s">
        <v>105</v>
      </c>
      <c r="B89" s="42" t="str">
        <f>B86</f>
        <v>870000О.99.0.АЭ25АА73000</v>
      </c>
      <c r="C89" s="43" t="s">
        <v>201</v>
      </c>
      <c r="D89" s="19" t="s">
        <v>77</v>
      </c>
      <c r="E89" s="48" t="s">
        <v>70</v>
      </c>
      <c r="F89" s="5">
        <v>100</v>
      </c>
      <c r="G89" s="28">
        <v>100</v>
      </c>
      <c r="H89" s="5">
        <v>5</v>
      </c>
      <c r="I89" s="5">
        <f t="shared" si="2"/>
        <v>1</v>
      </c>
      <c r="J89" s="40"/>
    </row>
    <row r="90" spans="1:10" ht="51.75">
      <c r="A90" s="47" t="s">
        <v>106</v>
      </c>
      <c r="B90" s="42" t="str">
        <f>B86</f>
        <v>870000О.99.0.АЭ25АА73000</v>
      </c>
      <c r="C90" s="43" t="s">
        <v>189</v>
      </c>
      <c r="D90" s="51" t="s">
        <v>79</v>
      </c>
      <c r="E90" s="48" t="s">
        <v>70</v>
      </c>
      <c r="F90" s="5">
        <v>100</v>
      </c>
      <c r="G90" s="28">
        <v>100</v>
      </c>
      <c r="H90" s="5">
        <v>5</v>
      </c>
      <c r="I90" s="5">
        <f t="shared" si="2"/>
        <v>1</v>
      </c>
      <c r="J90" s="40"/>
    </row>
    <row r="91" spans="1:10" ht="51.75">
      <c r="A91" s="47" t="s">
        <v>167</v>
      </c>
      <c r="B91" s="42" t="str">
        <f>B86</f>
        <v>870000О.99.0.АЭ25АА73000</v>
      </c>
      <c r="C91" s="43" t="s">
        <v>189</v>
      </c>
      <c r="D91" s="51" t="s">
        <v>81</v>
      </c>
      <c r="E91" s="48" t="s">
        <v>70</v>
      </c>
      <c r="F91" s="5">
        <v>100</v>
      </c>
      <c r="G91" s="28">
        <v>100</v>
      </c>
      <c r="H91" s="5">
        <v>5</v>
      </c>
      <c r="I91" s="5">
        <f t="shared" si="2"/>
        <v>1</v>
      </c>
      <c r="J91" s="40"/>
    </row>
    <row r="92" spans="1:10" ht="78.75" customHeight="1">
      <c r="A92" s="52" t="s">
        <v>107</v>
      </c>
      <c r="B92" s="42" t="str">
        <f>B32</f>
        <v>870000О.99.0.АЭ25АА72000</v>
      </c>
      <c r="C92" s="43" t="s">
        <v>157</v>
      </c>
      <c r="D92" s="19" t="s">
        <v>69</v>
      </c>
      <c r="E92" s="48" t="s">
        <v>70</v>
      </c>
      <c r="F92" s="5">
        <v>100</v>
      </c>
      <c r="G92" s="28">
        <f>H32*100</f>
        <v>100</v>
      </c>
      <c r="H92" s="5">
        <v>5</v>
      </c>
      <c r="I92" s="27">
        <f>G92/F92</f>
        <v>1</v>
      </c>
      <c r="J92" s="40"/>
    </row>
    <row r="93" spans="1:10" ht="280.5">
      <c r="A93" s="52" t="s">
        <v>108</v>
      </c>
      <c r="B93" s="42" t="str">
        <f>B92</f>
        <v>870000О.99.0.АЭ25АА72000</v>
      </c>
      <c r="C93" s="43" t="s">
        <v>157</v>
      </c>
      <c r="D93" s="51" t="s">
        <v>72</v>
      </c>
      <c r="E93" s="48" t="s">
        <v>70</v>
      </c>
      <c r="F93" s="5">
        <v>100</v>
      </c>
      <c r="G93" s="28">
        <v>95</v>
      </c>
      <c r="H93" s="5">
        <v>5</v>
      </c>
      <c r="I93" s="5">
        <f t="shared" si="2"/>
        <v>0.95</v>
      </c>
      <c r="J93" s="40"/>
    </row>
    <row r="94" spans="1:10" ht="51.75">
      <c r="A94" s="52" t="s">
        <v>109</v>
      </c>
      <c r="B94" s="42" t="str">
        <f>B92</f>
        <v>870000О.99.0.АЭ25АА72000</v>
      </c>
      <c r="C94" s="43" t="s">
        <v>157</v>
      </c>
      <c r="D94" s="51" t="s">
        <v>74</v>
      </c>
      <c r="E94" s="48" t="s">
        <v>75</v>
      </c>
      <c r="F94" s="5">
        <v>0</v>
      </c>
      <c r="G94" s="28">
        <v>0</v>
      </c>
      <c r="H94" s="5">
        <v>5</v>
      </c>
      <c r="I94" s="5">
        <v>0</v>
      </c>
      <c r="J94" s="40"/>
    </row>
    <row r="95" spans="1:10" ht="63.75">
      <c r="A95" s="52" t="s">
        <v>110</v>
      </c>
      <c r="B95" s="42" t="str">
        <f>B92</f>
        <v>870000О.99.0.АЭ25АА72000</v>
      </c>
      <c r="C95" s="43" t="s">
        <v>157</v>
      </c>
      <c r="D95" s="19" t="s">
        <v>77</v>
      </c>
      <c r="E95" s="48" t="s">
        <v>70</v>
      </c>
      <c r="F95" s="5">
        <v>100</v>
      </c>
      <c r="G95" s="28">
        <v>100</v>
      </c>
      <c r="H95" s="5">
        <v>5</v>
      </c>
      <c r="I95" s="5">
        <f t="shared" si="2"/>
        <v>1</v>
      </c>
      <c r="J95" s="40"/>
    </row>
    <row r="96" spans="1:10" ht="51.75">
      <c r="A96" s="52" t="s">
        <v>111</v>
      </c>
      <c r="B96" s="42" t="str">
        <f>B92</f>
        <v>870000О.99.0.АЭ25АА72000</v>
      </c>
      <c r="C96" s="43" t="s">
        <v>157</v>
      </c>
      <c r="D96" s="51" t="s">
        <v>79</v>
      </c>
      <c r="E96" s="48" t="s">
        <v>70</v>
      </c>
      <c r="F96" s="5">
        <v>100</v>
      </c>
      <c r="G96" s="28">
        <v>100</v>
      </c>
      <c r="H96" s="5">
        <v>5</v>
      </c>
      <c r="I96" s="5">
        <f t="shared" si="2"/>
        <v>1</v>
      </c>
      <c r="J96" s="40"/>
    </row>
    <row r="97" spans="1:10" ht="51.75">
      <c r="A97" s="52" t="s">
        <v>168</v>
      </c>
      <c r="B97" s="42" t="str">
        <f>B92</f>
        <v>870000О.99.0.АЭ25АА72000</v>
      </c>
      <c r="C97" s="43" t="s">
        <v>157</v>
      </c>
      <c r="D97" s="51" t="s">
        <v>81</v>
      </c>
      <c r="E97" s="48" t="s">
        <v>70</v>
      </c>
      <c r="F97" s="5">
        <v>100</v>
      </c>
      <c r="G97" s="28">
        <v>100</v>
      </c>
      <c r="H97" s="5">
        <v>5</v>
      </c>
      <c r="I97" s="5">
        <f t="shared" si="2"/>
        <v>1</v>
      </c>
      <c r="J97" s="40"/>
    </row>
    <row r="98" spans="1:10" ht="51.75">
      <c r="A98" s="52" t="s">
        <v>112</v>
      </c>
      <c r="B98" s="42" t="str">
        <f>B33</f>
        <v>870000О.99.0.АЭ25АА80000</v>
      </c>
      <c r="C98" s="43" t="s">
        <v>158</v>
      </c>
      <c r="D98" s="19" t="s">
        <v>69</v>
      </c>
      <c r="E98" s="48" t="s">
        <v>70</v>
      </c>
      <c r="F98" s="5">
        <v>100</v>
      </c>
      <c r="G98" s="28">
        <f>H33*100</f>
        <v>106</v>
      </c>
      <c r="H98" s="5">
        <v>5</v>
      </c>
      <c r="I98" s="27">
        <f t="shared" si="2"/>
        <v>1.06</v>
      </c>
      <c r="J98" s="40"/>
    </row>
    <row r="99" spans="1:10" ht="280.5">
      <c r="A99" s="52" t="s">
        <v>113</v>
      </c>
      <c r="B99" s="42" t="str">
        <f>B98</f>
        <v>870000О.99.0.АЭ25АА80000</v>
      </c>
      <c r="C99" s="43" t="s">
        <v>158</v>
      </c>
      <c r="D99" s="51" t="s">
        <v>72</v>
      </c>
      <c r="E99" s="48" t="s">
        <v>70</v>
      </c>
      <c r="F99" s="5">
        <v>100</v>
      </c>
      <c r="G99" s="28">
        <v>95</v>
      </c>
      <c r="H99" s="5">
        <v>5</v>
      </c>
      <c r="I99" s="5">
        <f t="shared" si="2"/>
        <v>0.95</v>
      </c>
      <c r="J99" s="40"/>
    </row>
    <row r="100" spans="1:10" ht="51.75">
      <c r="A100" s="52" t="s">
        <v>114</v>
      </c>
      <c r="B100" s="42" t="str">
        <f>B98</f>
        <v>870000О.99.0.АЭ25АА80000</v>
      </c>
      <c r="C100" s="43" t="s">
        <v>158</v>
      </c>
      <c r="D100" s="51" t="s">
        <v>74</v>
      </c>
      <c r="E100" s="48" t="s">
        <v>75</v>
      </c>
      <c r="F100" s="13">
        <v>0</v>
      </c>
      <c r="G100" s="41">
        <v>0</v>
      </c>
      <c r="H100" s="5">
        <v>5</v>
      </c>
      <c r="I100" s="5">
        <v>0</v>
      </c>
      <c r="J100" s="40"/>
    </row>
    <row r="101" spans="1:10" ht="63.75">
      <c r="A101" s="52" t="s">
        <v>115</v>
      </c>
      <c r="B101" s="42" t="str">
        <f>B98</f>
        <v>870000О.99.0.АЭ25АА80000</v>
      </c>
      <c r="C101" s="43" t="s">
        <v>158</v>
      </c>
      <c r="D101" s="19" t="s">
        <v>77</v>
      </c>
      <c r="E101" s="48" t="s">
        <v>70</v>
      </c>
      <c r="F101" s="5">
        <v>100</v>
      </c>
      <c r="G101" s="28">
        <v>100</v>
      </c>
      <c r="H101" s="5">
        <v>5</v>
      </c>
      <c r="I101" s="5">
        <f t="shared" si="2"/>
        <v>1</v>
      </c>
      <c r="J101" s="40"/>
    </row>
    <row r="102" spans="1:10" ht="51.75">
      <c r="A102" s="52" t="s">
        <v>116</v>
      </c>
      <c r="B102" s="42" t="str">
        <f>B98</f>
        <v>870000О.99.0.АЭ25АА80000</v>
      </c>
      <c r="C102" s="43" t="s">
        <v>158</v>
      </c>
      <c r="D102" s="51" t="s">
        <v>79</v>
      </c>
      <c r="E102" s="48" t="s">
        <v>70</v>
      </c>
      <c r="F102" s="5">
        <v>100</v>
      </c>
      <c r="G102" s="28">
        <v>100</v>
      </c>
      <c r="H102" s="5">
        <v>5</v>
      </c>
      <c r="I102" s="5">
        <f t="shared" si="2"/>
        <v>1</v>
      </c>
      <c r="J102" s="40"/>
    </row>
    <row r="103" spans="1:10" ht="51.75">
      <c r="A103" s="52" t="s">
        <v>169</v>
      </c>
      <c r="B103" s="42" t="str">
        <f>B98</f>
        <v>870000О.99.0.АЭ25АА80000</v>
      </c>
      <c r="C103" s="43" t="s">
        <v>159</v>
      </c>
      <c r="D103" s="51" t="s">
        <v>81</v>
      </c>
      <c r="E103" s="48" t="s">
        <v>70</v>
      </c>
      <c r="F103" s="5">
        <v>100</v>
      </c>
      <c r="G103" s="28">
        <v>100</v>
      </c>
      <c r="H103" s="5">
        <v>5</v>
      </c>
      <c r="I103" s="5">
        <f t="shared" si="2"/>
        <v>1</v>
      </c>
      <c r="J103" s="40"/>
    </row>
    <row r="104" spans="1:10" ht="102">
      <c r="A104" s="52" t="s">
        <v>117</v>
      </c>
      <c r="B104" s="12" t="str">
        <f>B34</f>
        <v>870000О.99.0.АЭ25АА79000</v>
      </c>
      <c r="C104" s="43" t="s">
        <v>159</v>
      </c>
      <c r="D104" s="19" t="s">
        <v>69</v>
      </c>
      <c r="E104" s="48" t="s">
        <v>70</v>
      </c>
      <c r="F104" s="5">
        <v>100</v>
      </c>
      <c r="G104" s="28">
        <f>H34*100</f>
        <v>91</v>
      </c>
      <c r="H104" s="5">
        <v>5</v>
      </c>
      <c r="I104" s="27">
        <f>G104/F104</f>
        <v>0.91</v>
      </c>
      <c r="J104" s="14" t="s">
        <v>190</v>
      </c>
    </row>
    <row r="105" spans="1:10" ht="280.5">
      <c r="A105" s="52" t="s">
        <v>118</v>
      </c>
      <c r="B105" s="12" t="str">
        <f>B104</f>
        <v>870000О.99.0.АЭ25АА79000</v>
      </c>
      <c r="C105" s="43" t="s">
        <v>159</v>
      </c>
      <c r="D105" s="51" t="s">
        <v>72</v>
      </c>
      <c r="E105" s="48" t="s">
        <v>70</v>
      </c>
      <c r="F105" s="5">
        <v>100</v>
      </c>
      <c r="G105" s="28">
        <v>95</v>
      </c>
      <c r="H105" s="5">
        <v>5</v>
      </c>
      <c r="I105" s="5">
        <f t="shared" si="2"/>
        <v>0.95</v>
      </c>
      <c r="J105" s="40"/>
    </row>
    <row r="106" spans="1:10" ht="51.75">
      <c r="A106" s="52" t="s">
        <v>119</v>
      </c>
      <c r="B106" s="12" t="str">
        <f>B104</f>
        <v>870000О.99.0.АЭ25АА79000</v>
      </c>
      <c r="C106" s="43" t="s">
        <v>159</v>
      </c>
      <c r="D106" s="51" t="s">
        <v>74</v>
      </c>
      <c r="E106" s="48" t="s">
        <v>75</v>
      </c>
      <c r="F106" s="5">
        <v>0</v>
      </c>
      <c r="G106" s="28">
        <v>0</v>
      </c>
      <c r="H106" s="5">
        <v>5</v>
      </c>
      <c r="I106" s="5">
        <v>0</v>
      </c>
      <c r="J106" s="40"/>
    </row>
    <row r="107" spans="1:10" ht="63.75">
      <c r="A107" s="52" t="s">
        <v>120</v>
      </c>
      <c r="B107" s="12" t="str">
        <f>B104</f>
        <v>870000О.99.0.АЭ25АА79000</v>
      </c>
      <c r="C107" s="43" t="s">
        <v>159</v>
      </c>
      <c r="D107" s="19" t="s">
        <v>77</v>
      </c>
      <c r="E107" s="48" t="s">
        <v>70</v>
      </c>
      <c r="F107" s="5">
        <v>100</v>
      </c>
      <c r="G107" s="28">
        <v>100</v>
      </c>
      <c r="H107" s="5">
        <v>5</v>
      </c>
      <c r="I107" s="5">
        <f t="shared" si="2"/>
        <v>1</v>
      </c>
      <c r="J107" s="40"/>
    </row>
    <row r="108" spans="1:10" ht="51.75">
      <c r="A108" s="52" t="s">
        <v>121</v>
      </c>
      <c r="B108" s="12" t="str">
        <f>B104</f>
        <v>870000О.99.0.АЭ25АА79000</v>
      </c>
      <c r="C108" s="43" t="s">
        <v>159</v>
      </c>
      <c r="D108" s="51" t="s">
        <v>79</v>
      </c>
      <c r="E108" s="48" t="s">
        <v>70</v>
      </c>
      <c r="F108" s="5">
        <v>100</v>
      </c>
      <c r="G108" s="28">
        <v>100</v>
      </c>
      <c r="H108" s="5">
        <v>5</v>
      </c>
      <c r="I108" s="5">
        <f t="shared" si="2"/>
        <v>1</v>
      </c>
      <c r="J108" s="40"/>
    </row>
    <row r="109" spans="1:10" ht="51.75">
      <c r="A109" s="52" t="s">
        <v>170</v>
      </c>
      <c r="B109" s="12" t="str">
        <f>B104</f>
        <v>870000О.99.0.АЭ25АА79000</v>
      </c>
      <c r="C109" s="43" t="s">
        <v>159</v>
      </c>
      <c r="D109" s="51" t="s">
        <v>81</v>
      </c>
      <c r="E109" s="48" t="s">
        <v>70</v>
      </c>
      <c r="F109" s="5">
        <v>100</v>
      </c>
      <c r="G109" s="28">
        <v>100</v>
      </c>
      <c r="H109" s="5">
        <v>5</v>
      </c>
      <c r="I109" s="5">
        <f t="shared" si="2"/>
        <v>1</v>
      </c>
      <c r="J109" s="40"/>
    </row>
    <row r="110" spans="1:11" ht="108.75" customHeight="1">
      <c r="A110" s="52" t="s">
        <v>122</v>
      </c>
      <c r="B110" s="12" t="str">
        <f>B35</f>
        <v>880000О.99.0.АЭ26АА10000</v>
      </c>
      <c r="C110" s="43" t="s">
        <v>160</v>
      </c>
      <c r="D110" s="19" t="s">
        <v>69</v>
      </c>
      <c r="E110" s="48" t="s">
        <v>70</v>
      </c>
      <c r="F110" s="5">
        <v>100</v>
      </c>
      <c r="G110" s="28">
        <f>H35*100</f>
        <v>109.00000000000001</v>
      </c>
      <c r="H110" s="5">
        <v>5</v>
      </c>
      <c r="I110" s="27">
        <f>G110/F110</f>
        <v>1.09</v>
      </c>
      <c r="J110" s="14" t="s">
        <v>192</v>
      </c>
      <c r="K110" s="53"/>
    </row>
    <row r="111" spans="1:10" ht="280.5">
      <c r="A111" s="52" t="s">
        <v>123</v>
      </c>
      <c r="B111" s="42" t="str">
        <f>B110</f>
        <v>880000О.99.0.АЭ26АА10000</v>
      </c>
      <c r="C111" s="43" t="s">
        <v>191</v>
      </c>
      <c r="D111" s="51" t="s">
        <v>72</v>
      </c>
      <c r="E111" s="48" t="s">
        <v>70</v>
      </c>
      <c r="F111" s="5">
        <v>100</v>
      </c>
      <c r="G111" s="28">
        <v>100</v>
      </c>
      <c r="H111" s="5">
        <v>5</v>
      </c>
      <c r="I111" s="5">
        <f>G111/F111</f>
        <v>1</v>
      </c>
      <c r="J111" s="40"/>
    </row>
    <row r="112" spans="1:10" ht="51">
      <c r="A112" s="52" t="s">
        <v>124</v>
      </c>
      <c r="B112" s="42" t="str">
        <f>B110</f>
        <v>880000О.99.0.АЭ26АА10000</v>
      </c>
      <c r="C112" s="43" t="s">
        <v>191</v>
      </c>
      <c r="D112" s="51" t="s">
        <v>74</v>
      </c>
      <c r="E112" s="48" t="s">
        <v>75</v>
      </c>
      <c r="F112" s="5">
        <v>0</v>
      </c>
      <c r="G112" s="28">
        <v>0</v>
      </c>
      <c r="H112" s="5">
        <v>5</v>
      </c>
      <c r="I112" s="5">
        <v>0</v>
      </c>
      <c r="J112" s="40"/>
    </row>
    <row r="113" spans="1:10" ht="63.75">
      <c r="A113" s="52" t="s">
        <v>125</v>
      </c>
      <c r="B113" s="42" t="str">
        <f>B110</f>
        <v>880000О.99.0.АЭ26АА10000</v>
      </c>
      <c r="C113" s="43" t="s">
        <v>191</v>
      </c>
      <c r="D113" s="19" t="s">
        <v>77</v>
      </c>
      <c r="E113" s="48" t="s">
        <v>70</v>
      </c>
      <c r="F113" s="5">
        <v>100</v>
      </c>
      <c r="G113" s="28">
        <v>100</v>
      </c>
      <c r="H113" s="5">
        <v>5</v>
      </c>
      <c r="I113" s="5">
        <f>G113/F113</f>
        <v>1</v>
      </c>
      <c r="J113" s="40"/>
    </row>
    <row r="114" spans="1:10" ht="51">
      <c r="A114" s="52" t="s">
        <v>126</v>
      </c>
      <c r="B114" s="42" t="str">
        <f>B110</f>
        <v>880000О.99.0.АЭ26АА10000</v>
      </c>
      <c r="C114" s="43" t="s">
        <v>191</v>
      </c>
      <c r="D114" s="51" t="s">
        <v>79</v>
      </c>
      <c r="E114" s="48" t="s">
        <v>70</v>
      </c>
      <c r="F114" s="5">
        <v>100</v>
      </c>
      <c r="G114" s="28">
        <v>100</v>
      </c>
      <c r="H114" s="5">
        <v>5</v>
      </c>
      <c r="I114" s="5">
        <f>G114/F114</f>
        <v>1</v>
      </c>
      <c r="J114" s="40"/>
    </row>
    <row r="115" spans="1:10" ht="51">
      <c r="A115" s="52" t="s">
        <v>171</v>
      </c>
      <c r="B115" s="42" t="str">
        <f>B110</f>
        <v>880000О.99.0.АЭ26АА10000</v>
      </c>
      <c r="C115" s="43" t="s">
        <v>191</v>
      </c>
      <c r="D115" s="51" t="s">
        <v>81</v>
      </c>
      <c r="E115" s="48" t="s">
        <v>70</v>
      </c>
      <c r="F115" s="5">
        <v>100</v>
      </c>
      <c r="G115" s="28">
        <v>95</v>
      </c>
      <c r="H115" s="5">
        <v>5</v>
      </c>
      <c r="I115" s="5">
        <f>G115/F115</f>
        <v>0.95</v>
      </c>
      <c r="J115" s="40"/>
    </row>
    <row r="116" spans="1:11" ht="51">
      <c r="A116" s="52" t="s">
        <v>127</v>
      </c>
      <c r="B116" s="12" t="str">
        <f>B36</f>
        <v>880000О.99.0.АЭ26АА19000</v>
      </c>
      <c r="C116" s="43" t="s">
        <v>193</v>
      </c>
      <c r="D116" s="19" t="s">
        <v>69</v>
      </c>
      <c r="E116" s="48" t="s">
        <v>70</v>
      </c>
      <c r="F116" s="5">
        <v>100</v>
      </c>
      <c r="G116" s="28">
        <f>H36*100</f>
        <v>97</v>
      </c>
      <c r="H116" s="5">
        <v>5</v>
      </c>
      <c r="I116" s="27">
        <f>G116/F116</f>
        <v>0.97</v>
      </c>
      <c r="J116" s="40"/>
      <c r="K116" s="53"/>
    </row>
    <row r="117" spans="1:10" ht="280.5">
      <c r="A117" s="52" t="s">
        <v>128</v>
      </c>
      <c r="B117" s="42" t="str">
        <f>B116</f>
        <v>880000О.99.0.АЭ26АА19000</v>
      </c>
      <c r="C117" s="43" t="s">
        <v>193</v>
      </c>
      <c r="D117" s="51" t="s">
        <v>72</v>
      </c>
      <c r="E117" s="48" t="s">
        <v>70</v>
      </c>
      <c r="F117" s="5">
        <v>100</v>
      </c>
      <c r="G117" s="28">
        <v>100</v>
      </c>
      <c r="H117" s="5">
        <v>5</v>
      </c>
      <c r="I117" s="5">
        <f>G117/F117</f>
        <v>1</v>
      </c>
      <c r="J117" s="40"/>
    </row>
    <row r="118" spans="1:10" ht="51">
      <c r="A118" s="52" t="s">
        <v>129</v>
      </c>
      <c r="B118" s="42" t="str">
        <f>B116</f>
        <v>880000О.99.0.АЭ26АА19000</v>
      </c>
      <c r="C118" s="43" t="s">
        <v>193</v>
      </c>
      <c r="D118" s="51" t="s">
        <v>74</v>
      </c>
      <c r="E118" s="48" t="s">
        <v>75</v>
      </c>
      <c r="F118" s="5">
        <v>0</v>
      </c>
      <c r="G118" s="28">
        <v>0</v>
      </c>
      <c r="H118" s="5">
        <v>5</v>
      </c>
      <c r="I118" s="5">
        <v>0</v>
      </c>
      <c r="J118" s="40"/>
    </row>
    <row r="119" spans="1:10" ht="63.75">
      <c r="A119" s="52" t="s">
        <v>130</v>
      </c>
      <c r="B119" s="42" t="str">
        <f>B116</f>
        <v>880000О.99.0.АЭ26АА19000</v>
      </c>
      <c r="C119" s="43" t="s">
        <v>193</v>
      </c>
      <c r="D119" s="19" t="s">
        <v>77</v>
      </c>
      <c r="E119" s="48" t="s">
        <v>70</v>
      </c>
      <c r="F119" s="5">
        <v>100</v>
      </c>
      <c r="G119" s="28">
        <v>100</v>
      </c>
      <c r="H119" s="5">
        <v>5</v>
      </c>
      <c r="I119" s="5">
        <f>G119/F119</f>
        <v>1</v>
      </c>
      <c r="J119" s="40"/>
    </row>
    <row r="120" spans="1:10" ht="51">
      <c r="A120" s="52" t="s">
        <v>131</v>
      </c>
      <c r="B120" s="42" t="str">
        <f>B116</f>
        <v>880000О.99.0.АЭ26АА19000</v>
      </c>
      <c r="C120" s="43" t="s">
        <v>193</v>
      </c>
      <c r="D120" s="51" t="s">
        <v>79</v>
      </c>
      <c r="E120" s="48" t="s">
        <v>70</v>
      </c>
      <c r="F120" s="5">
        <v>100</v>
      </c>
      <c r="G120" s="28">
        <v>100</v>
      </c>
      <c r="H120" s="5">
        <v>5</v>
      </c>
      <c r="I120" s="5">
        <f>G120/F120</f>
        <v>1</v>
      </c>
      <c r="J120" s="40"/>
    </row>
    <row r="121" spans="1:10" ht="51">
      <c r="A121" s="52" t="s">
        <v>172</v>
      </c>
      <c r="B121" s="42" t="str">
        <f>B116</f>
        <v>880000О.99.0.АЭ26АА19000</v>
      </c>
      <c r="C121" s="43" t="s">
        <v>193</v>
      </c>
      <c r="D121" s="51" t="s">
        <v>81</v>
      </c>
      <c r="E121" s="48" t="s">
        <v>70</v>
      </c>
      <c r="F121" s="5">
        <v>100</v>
      </c>
      <c r="G121" s="28">
        <v>95</v>
      </c>
      <c r="H121" s="5">
        <v>5</v>
      </c>
      <c r="I121" s="5">
        <f>G121/F121</f>
        <v>0.95</v>
      </c>
      <c r="J121" s="40"/>
    </row>
    <row r="122" spans="1:11" ht="102">
      <c r="A122" s="52" t="s">
        <v>132</v>
      </c>
      <c r="B122" s="12" t="str">
        <f>B37</f>
        <v>880000О.99.0.АЭ26АА28000</v>
      </c>
      <c r="C122" s="43" t="s">
        <v>194</v>
      </c>
      <c r="D122" s="19" t="s">
        <v>69</v>
      </c>
      <c r="E122" s="48" t="s">
        <v>70</v>
      </c>
      <c r="F122" s="5">
        <v>100</v>
      </c>
      <c r="G122" s="28">
        <f>H37*100</f>
        <v>142</v>
      </c>
      <c r="H122" s="5">
        <v>5</v>
      </c>
      <c r="I122" s="27">
        <f>G122/F122</f>
        <v>1.42</v>
      </c>
      <c r="J122" s="14" t="s">
        <v>185</v>
      </c>
      <c r="K122" s="53"/>
    </row>
    <row r="123" spans="1:10" ht="280.5">
      <c r="A123" s="52" t="s">
        <v>133</v>
      </c>
      <c r="B123" s="42" t="str">
        <f>B122</f>
        <v>880000О.99.0.АЭ26АА28000</v>
      </c>
      <c r="C123" s="43" t="s">
        <v>194</v>
      </c>
      <c r="D123" s="51" t="s">
        <v>72</v>
      </c>
      <c r="E123" s="48" t="s">
        <v>70</v>
      </c>
      <c r="F123" s="5">
        <v>100</v>
      </c>
      <c r="G123" s="28">
        <v>100</v>
      </c>
      <c r="H123" s="5">
        <v>5</v>
      </c>
      <c r="I123" s="5">
        <f>G123/F123</f>
        <v>1</v>
      </c>
      <c r="J123" s="40"/>
    </row>
    <row r="124" spans="1:10" ht="52.5">
      <c r="A124" s="52" t="s">
        <v>134</v>
      </c>
      <c r="B124" s="42" t="str">
        <f>B122</f>
        <v>880000О.99.0.АЭ26АА28000</v>
      </c>
      <c r="C124" s="43" t="s">
        <v>194</v>
      </c>
      <c r="D124" s="51" t="s">
        <v>74</v>
      </c>
      <c r="E124" s="48" t="s">
        <v>75</v>
      </c>
      <c r="F124" s="5">
        <v>0</v>
      </c>
      <c r="G124" s="28">
        <v>0</v>
      </c>
      <c r="H124" s="5">
        <v>5</v>
      </c>
      <c r="I124" s="5">
        <v>0</v>
      </c>
      <c r="J124" s="40"/>
    </row>
    <row r="125" spans="1:10" ht="63.75">
      <c r="A125" s="52" t="s">
        <v>135</v>
      </c>
      <c r="B125" s="42" t="str">
        <f>B122</f>
        <v>880000О.99.0.АЭ26АА28000</v>
      </c>
      <c r="C125" s="43" t="s">
        <v>194</v>
      </c>
      <c r="D125" s="19" t="s">
        <v>77</v>
      </c>
      <c r="E125" s="48" t="s">
        <v>70</v>
      </c>
      <c r="F125" s="5">
        <v>100</v>
      </c>
      <c r="G125" s="28">
        <v>100</v>
      </c>
      <c r="H125" s="5">
        <v>5</v>
      </c>
      <c r="I125" s="5">
        <f>G125/F125</f>
        <v>1</v>
      </c>
      <c r="J125" s="40"/>
    </row>
    <row r="126" spans="1:10" ht="52.5">
      <c r="A126" s="52" t="s">
        <v>136</v>
      </c>
      <c r="B126" s="42" t="str">
        <f>B122</f>
        <v>880000О.99.0.АЭ26АА28000</v>
      </c>
      <c r="C126" s="43" t="s">
        <v>194</v>
      </c>
      <c r="D126" s="51" t="s">
        <v>79</v>
      </c>
      <c r="E126" s="48" t="s">
        <v>70</v>
      </c>
      <c r="F126" s="5">
        <v>100</v>
      </c>
      <c r="G126" s="28">
        <v>100</v>
      </c>
      <c r="H126" s="5">
        <v>5</v>
      </c>
      <c r="I126" s="5">
        <f>G126/F126</f>
        <v>1</v>
      </c>
      <c r="J126" s="40"/>
    </row>
    <row r="127" spans="1:10" ht="52.5">
      <c r="A127" s="52" t="s">
        <v>173</v>
      </c>
      <c r="B127" s="42" t="str">
        <f>B122</f>
        <v>880000О.99.0.АЭ26АА28000</v>
      </c>
      <c r="C127" s="43" t="s">
        <v>194</v>
      </c>
      <c r="D127" s="51" t="s">
        <v>81</v>
      </c>
      <c r="E127" s="48" t="s">
        <v>70</v>
      </c>
      <c r="F127" s="5">
        <v>100</v>
      </c>
      <c r="G127" s="28">
        <v>95</v>
      </c>
      <c r="H127" s="5">
        <v>5</v>
      </c>
      <c r="I127" s="5">
        <f>G127/F127</f>
        <v>0.95</v>
      </c>
      <c r="J127" s="40"/>
    </row>
    <row r="128" spans="1:11" ht="146.25" customHeight="1">
      <c r="A128" s="52" t="s">
        <v>137</v>
      </c>
      <c r="B128" s="12" t="str">
        <f>B38</f>
        <v>880000О.99.0.АЭ26АА55000</v>
      </c>
      <c r="C128" s="43" t="s">
        <v>195</v>
      </c>
      <c r="D128" s="19" t="s">
        <v>69</v>
      </c>
      <c r="E128" s="48" t="s">
        <v>70</v>
      </c>
      <c r="F128" s="5">
        <v>100</v>
      </c>
      <c r="G128" s="28">
        <f>H38*100</f>
        <v>89</v>
      </c>
      <c r="H128" s="5">
        <v>5</v>
      </c>
      <c r="I128" s="27">
        <f>G128/F128</f>
        <v>0.89</v>
      </c>
      <c r="J128" s="14" t="str">
        <f>L38</f>
        <v>пожилые граждане с низким доходом в основном проживают в деревнях и они не пользуются оформлением субсидий на жкх </v>
      </c>
      <c r="K128" s="53"/>
    </row>
    <row r="129" spans="1:10" ht="280.5">
      <c r="A129" s="52" t="s">
        <v>138</v>
      </c>
      <c r="B129" s="42" t="str">
        <f>B128</f>
        <v>880000О.99.0.АЭ26АА55000</v>
      </c>
      <c r="C129" s="43" t="s">
        <v>195</v>
      </c>
      <c r="D129" s="51" t="s">
        <v>72</v>
      </c>
      <c r="E129" s="48" t="s">
        <v>70</v>
      </c>
      <c r="F129" s="5">
        <v>100</v>
      </c>
      <c r="G129" s="28">
        <v>100</v>
      </c>
      <c r="H129" s="5">
        <v>5</v>
      </c>
      <c r="I129" s="5">
        <f>G129/F129</f>
        <v>1</v>
      </c>
      <c r="J129" s="40"/>
    </row>
    <row r="130" spans="1:10" ht="52.5">
      <c r="A130" s="52" t="s">
        <v>139</v>
      </c>
      <c r="B130" s="42" t="str">
        <f>B128</f>
        <v>880000О.99.0.АЭ26АА55000</v>
      </c>
      <c r="C130" s="43" t="s">
        <v>195</v>
      </c>
      <c r="D130" s="51" t="s">
        <v>74</v>
      </c>
      <c r="E130" s="48" t="s">
        <v>75</v>
      </c>
      <c r="F130" s="5">
        <v>0</v>
      </c>
      <c r="G130" s="28">
        <v>0</v>
      </c>
      <c r="H130" s="5">
        <v>5</v>
      </c>
      <c r="I130" s="5">
        <v>0</v>
      </c>
      <c r="J130" s="40"/>
    </row>
    <row r="131" spans="1:10" ht="63.75">
      <c r="A131" s="52" t="s">
        <v>140</v>
      </c>
      <c r="B131" s="42" t="str">
        <f>B128</f>
        <v>880000О.99.0.АЭ26АА55000</v>
      </c>
      <c r="C131" s="43" t="s">
        <v>195</v>
      </c>
      <c r="D131" s="19" t="s">
        <v>77</v>
      </c>
      <c r="E131" s="48" t="s">
        <v>70</v>
      </c>
      <c r="F131" s="5">
        <v>100</v>
      </c>
      <c r="G131" s="28">
        <v>100</v>
      </c>
      <c r="H131" s="5">
        <v>5</v>
      </c>
      <c r="I131" s="5">
        <f>G131/F131</f>
        <v>1</v>
      </c>
      <c r="J131" s="40"/>
    </row>
    <row r="132" spans="1:10" ht="52.5">
      <c r="A132" s="52" t="s">
        <v>141</v>
      </c>
      <c r="B132" s="42" t="str">
        <f>B128</f>
        <v>880000О.99.0.АЭ26АА55000</v>
      </c>
      <c r="C132" s="43" t="s">
        <v>195</v>
      </c>
      <c r="D132" s="51" t="s">
        <v>79</v>
      </c>
      <c r="E132" s="48" t="s">
        <v>70</v>
      </c>
      <c r="F132" s="5">
        <v>100</v>
      </c>
      <c r="G132" s="28">
        <v>100</v>
      </c>
      <c r="H132" s="5">
        <v>5</v>
      </c>
      <c r="I132" s="5">
        <f>G132/F132</f>
        <v>1</v>
      </c>
      <c r="J132" s="40"/>
    </row>
    <row r="133" spans="1:10" ht="52.5">
      <c r="A133" s="52" t="s">
        <v>174</v>
      </c>
      <c r="B133" s="42" t="str">
        <f>B128</f>
        <v>880000О.99.0.АЭ26АА55000</v>
      </c>
      <c r="C133" s="43" t="s">
        <v>195</v>
      </c>
      <c r="D133" s="51" t="s">
        <v>81</v>
      </c>
      <c r="E133" s="48" t="s">
        <v>70</v>
      </c>
      <c r="F133" s="5">
        <v>100</v>
      </c>
      <c r="G133" s="28">
        <v>95</v>
      </c>
      <c r="H133" s="5">
        <v>5</v>
      </c>
      <c r="I133" s="5">
        <f>G133/F133</f>
        <v>0.95</v>
      </c>
      <c r="J133" s="40"/>
    </row>
    <row r="134" spans="1:11" ht="102">
      <c r="A134" s="52" t="s">
        <v>142</v>
      </c>
      <c r="B134" s="12" t="str">
        <f>B39</f>
        <v>880000О.99.0.АЭ26АА64000</v>
      </c>
      <c r="C134" s="43" t="s">
        <v>199</v>
      </c>
      <c r="D134" s="19" t="s">
        <v>69</v>
      </c>
      <c r="E134" s="48" t="s">
        <v>70</v>
      </c>
      <c r="F134" s="5">
        <v>100</v>
      </c>
      <c r="G134" s="28">
        <f>H39*100</f>
        <v>62</v>
      </c>
      <c r="H134" s="5">
        <v>5</v>
      </c>
      <c r="I134" s="27">
        <f>G134/F134</f>
        <v>0.62</v>
      </c>
      <c r="J134" s="14" t="str">
        <f>L39</f>
        <v>пожилые граждане с низким доходом не имеют средств для покупки сложнобытовой техники и в связи с этим  у них отсутствует портребность в обучении  навыкам их использования </v>
      </c>
      <c r="K134" s="53"/>
    </row>
    <row r="135" spans="1:10" ht="280.5">
      <c r="A135" s="52" t="s">
        <v>145</v>
      </c>
      <c r="B135" s="42" t="str">
        <f>B134</f>
        <v>880000О.99.0.АЭ26АА64000</v>
      </c>
      <c r="C135" s="43" t="s">
        <v>199</v>
      </c>
      <c r="D135" s="51" t="s">
        <v>72</v>
      </c>
      <c r="E135" s="48" t="s">
        <v>70</v>
      </c>
      <c r="F135" s="5">
        <v>100</v>
      </c>
      <c r="G135" s="28">
        <v>100</v>
      </c>
      <c r="H135" s="5">
        <v>5</v>
      </c>
      <c r="I135" s="5">
        <f>G135/F135</f>
        <v>1</v>
      </c>
      <c r="J135" s="40"/>
    </row>
    <row r="136" spans="1:10" ht="93">
      <c r="A136" s="52" t="s">
        <v>148</v>
      </c>
      <c r="B136" s="42" t="str">
        <f>B134</f>
        <v>880000О.99.0.АЭ26АА64000</v>
      </c>
      <c r="C136" s="43" t="s">
        <v>199</v>
      </c>
      <c r="D136" s="51" t="s">
        <v>74</v>
      </c>
      <c r="E136" s="48" t="s">
        <v>75</v>
      </c>
      <c r="F136" s="5">
        <v>0</v>
      </c>
      <c r="G136" s="28">
        <v>0</v>
      </c>
      <c r="H136" s="5">
        <v>5</v>
      </c>
      <c r="I136" s="5">
        <v>0</v>
      </c>
      <c r="J136" s="40"/>
    </row>
    <row r="137" spans="1:10" ht="93">
      <c r="A137" s="52" t="s">
        <v>175</v>
      </c>
      <c r="B137" s="42" t="str">
        <f>B134</f>
        <v>880000О.99.0.АЭ26АА64000</v>
      </c>
      <c r="C137" s="43" t="s">
        <v>199</v>
      </c>
      <c r="D137" s="19" t="s">
        <v>77</v>
      </c>
      <c r="E137" s="48" t="s">
        <v>70</v>
      </c>
      <c r="F137" s="5">
        <v>100</v>
      </c>
      <c r="G137" s="28">
        <v>100</v>
      </c>
      <c r="H137" s="5">
        <v>5</v>
      </c>
      <c r="I137" s="5">
        <f>G137/F137</f>
        <v>1</v>
      </c>
      <c r="J137" s="40"/>
    </row>
    <row r="138" spans="1:10" ht="93">
      <c r="A138" s="52" t="s">
        <v>176</v>
      </c>
      <c r="B138" s="42" t="str">
        <f>B134</f>
        <v>880000О.99.0.АЭ26АА64000</v>
      </c>
      <c r="C138" s="43" t="s">
        <v>199</v>
      </c>
      <c r="D138" s="51" t="s">
        <v>79</v>
      </c>
      <c r="E138" s="48" t="s">
        <v>70</v>
      </c>
      <c r="F138" s="5">
        <v>100</v>
      </c>
      <c r="G138" s="28">
        <v>100</v>
      </c>
      <c r="H138" s="5">
        <v>5</v>
      </c>
      <c r="I138" s="5">
        <f>G138/F138</f>
        <v>1</v>
      </c>
      <c r="J138" s="40"/>
    </row>
    <row r="139" spans="1:10" ht="93">
      <c r="A139" s="52" t="s">
        <v>177</v>
      </c>
      <c r="B139" s="42" t="str">
        <f>B134</f>
        <v>880000О.99.0.АЭ26АА64000</v>
      </c>
      <c r="C139" s="43" t="s">
        <v>199</v>
      </c>
      <c r="D139" s="51" t="s">
        <v>81</v>
      </c>
      <c r="E139" s="48" t="s">
        <v>70</v>
      </c>
      <c r="F139" s="5">
        <v>100</v>
      </c>
      <c r="G139" s="28">
        <v>95</v>
      </c>
      <c r="H139" s="5">
        <v>5</v>
      </c>
      <c r="I139" s="5">
        <f>G139/F139</f>
        <v>0.95</v>
      </c>
      <c r="J139" s="40"/>
    </row>
    <row r="140" spans="1:11" ht="114.75">
      <c r="A140" s="52" t="s">
        <v>178</v>
      </c>
      <c r="B140" s="42" t="str">
        <f>B40</f>
        <v>22879000Р69100400001001</v>
      </c>
      <c r="C140" s="44" t="s">
        <v>161</v>
      </c>
      <c r="D140" s="51" t="s">
        <v>69</v>
      </c>
      <c r="E140" s="51" t="s">
        <v>182</v>
      </c>
      <c r="F140" s="5">
        <v>100</v>
      </c>
      <c r="G140" s="28">
        <f>H40*100</f>
        <v>98</v>
      </c>
      <c r="H140" s="5">
        <v>5</v>
      </c>
      <c r="I140" s="27">
        <f>G140/F140</f>
        <v>0.98</v>
      </c>
      <c r="J140" s="40"/>
      <c r="K140" s="53"/>
    </row>
    <row r="141" spans="1:10" ht="114.75">
      <c r="A141" s="52" t="s">
        <v>179</v>
      </c>
      <c r="B141" s="42" t="str">
        <f>B140</f>
        <v>22879000Р69100400001001</v>
      </c>
      <c r="C141" s="44" t="s">
        <v>161</v>
      </c>
      <c r="D141" s="51" t="s">
        <v>143</v>
      </c>
      <c r="E141" s="51" t="s">
        <v>144</v>
      </c>
      <c r="F141" s="5">
        <v>5</v>
      </c>
      <c r="G141" s="28">
        <v>5</v>
      </c>
      <c r="H141" s="5">
        <v>5</v>
      </c>
      <c r="I141" s="5">
        <f>G141/F141</f>
        <v>1</v>
      </c>
      <c r="J141" s="40"/>
    </row>
    <row r="142" spans="1:10" ht="114.75">
      <c r="A142" s="52" t="s">
        <v>180</v>
      </c>
      <c r="B142" s="42" t="str">
        <f>B140</f>
        <v>22879000Р69100400001001</v>
      </c>
      <c r="C142" s="44" t="s">
        <v>161</v>
      </c>
      <c r="D142" s="51" t="s">
        <v>146</v>
      </c>
      <c r="E142" s="51" t="s">
        <v>147</v>
      </c>
      <c r="F142" s="5">
        <v>122</v>
      </c>
      <c r="G142" s="28">
        <v>98</v>
      </c>
      <c r="H142" s="5">
        <v>5</v>
      </c>
      <c r="I142" s="5">
        <v>0</v>
      </c>
      <c r="J142" s="40"/>
    </row>
    <row r="143" spans="1:10" ht="114.75">
      <c r="A143" s="52" t="s">
        <v>181</v>
      </c>
      <c r="B143" s="42" t="str">
        <f>B140</f>
        <v>22879000Р69100400001001</v>
      </c>
      <c r="C143" s="44" t="s">
        <v>161</v>
      </c>
      <c r="D143" s="51" t="s">
        <v>149</v>
      </c>
      <c r="E143" s="51" t="s">
        <v>182</v>
      </c>
      <c r="F143" s="5">
        <v>100</v>
      </c>
      <c r="G143" s="28">
        <v>100</v>
      </c>
      <c r="H143" s="5">
        <v>5</v>
      </c>
      <c r="I143" s="5">
        <f>G143/F143</f>
        <v>1</v>
      </c>
      <c r="J143" s="40"/>
    </row>
  </sheetData>
  <sheetProtection/>
  <mergeCells count="39">
    <mergeCell ref="H53:H54"/>
    <mergeCell ref="J53:J54"/>
    <mergeCell ref="A43:G43"/>
    <mergeCell ref="A44:G44"/>
    <mergeCell ref="A50:G50"/>
    <mergeCell ref="A51:G51"/>
    <mergeCell ref="A53:A54"/>
    <mergeCell ref="B53:B54"/>
    <mergeCell ref="C53:C54"/>
    <mergeCell ref="D53:E53"/>
    <mergeCell ref="F53:F54"/>
    <mergeCell ref="G53:G54"/>
    <mergeCell ref="K26:K40"/>
    <mergeCell ref="E23:E24"/>
    <mergeCell ref="G23:G2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2022-02-18T11:19:01Z</cp:lastPrinted>
  <dcterms:created xsi:type="dcterms:W3CDTF">2016-02-04T06:52:46Z</dcterms:created>
  <dcterms:modified xsi:type="dcterms:W3CDTF">2022-03-14T10:35:48Z</dcterms:modified>
  <cp:category/>
  <cp:version/>
  <cp:contentType/>
  <cp:contentStatus/>
</cp:coreProperties>
</file>